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0" windowHeight="10650" activeTab="3"/>
  </bookViews>
  <sheets>
    <sheet name="Tablas Salariales 2020" sheetId="1" r:id="rId1"/>
    <sheet name="Tablas Salariales 2021 " sheetId="2" r:id="rId2"/>
    <sheet name="Tablas Salariales 2022" sheetId="3" r:id="rId3"/>
    <sheet name="Tablas Salariales 2023" sheetId="4" r:id="rId4"/>
  </sheets>
  <externalReferences>
    <externalReference r:id="rId7"/>
  </externalReferences>
  <definedNames>
    <definedName name="_xlnm.Print_Area" localSheetId="0">'Tablas Salariales 2020'!$A$1:$K$76</definedName>
    <definedName name="_xlnm.Print_Area" localSheetId="1">'Tablas Salariales 2021 '!$A$1:$K$76</definedName>
  </definedNames>
  <calcPr fullCalcOnLoad="1"/>
</workbook>
</file>

<file path=xl/sharedStrings.xml><?xml version="1.0" encoding="utf-8"?>
<sst xmlns="http://schemas.openxmlformats.org/spreadsheetml/2006/main" count="335" uniqueCount="63">
  <si>
    <t>I. PERSONAL TÉCNICO</t>
  </si>
  <si>
    <t>PUESTO DE TRABAJO</t>
  </si>
  <si>
    <t>SUELDO BASE</t>
  </si>
  <si>
    <t>COMPLEMENTO DE PUESTO</t>
  </si>
  <si>
    <t>TOTAL MES</t>
  </si>
  <si>
    <t>BOLSA DE VACACIONES</t>
  </si>
  <si>
    <t>VALOR PAGA EXTRA</t>
  </si>
  <si>
    <t>TOTAL ANUAL</t>
  </si>
  <si>
    <t>A</t>
  </si>
  <si>
    <t>TECN. TIT. SUP. JEFE DE DEPARTAMENTO</t>
  </si>
  <si>
    <t>TECN. TIT. SUP. JEFE DE SECCIÓN</t>
  </si>
  <si>
    <t>TECN. TIT. SUP. DE PROYECTOS</t>
  </si>
  <si>
    <t>B</t>
  </si>
  <si>
    <t>TECN. TIT. MED. JEFE DE DEPARTAMENTO</t>
  </si>
  <si>
    <t>TECN. TIT. MED. JEFE DE SECCIÓN</t>
  </si>
  <si>
    <t>TECN. TIT. MED. DE PROYECTOS</t>
  </si>
  <si>
    <t>C</t>
  </si>
  <si>
    <t>TÉCNICO DE PROYECTOS</t>
  </si>
  <si>
    <t>TÉCNICO DE LABORATORIO</t>
  </si>
  <si>
    <t>TÉCNICO DE INFORMÁTICA</t>
  </si>
  <si>
    <t>D</t>
  </si>
  <si>
    <t>AUX. DE INFORMÁTICA</t>
  </si>
  <si>
    <t>AUX. DE LABORATORIO</t>
  </si>
  <si>
    <t>II. PERSONAL DE ADMINISTRACIÓN</t>
  </si>
  <si>
    <t>TECN. TIT. SUP.</t>
  </si>
  <si>
    <t>TECN. TIT. MED.</t>
  </si>
  <si>
    <t>ADMINISTRATIVO JEFE DE SECCIÓN</t>
  </si>
  <si>
    <t>ADMINISTRATIVO</t>
  </si>
  <si>
    <t>AUX. ADMINISTRATIVO</t>
  </si>
  <si>
    <t>III. PERSONAL DE MANTENIMIENTO Y SERVICIOS GENERALES</t>
  </si>
  <si>
    <t>JEFE DE TALLER</t>
  </si>
  <si>
    <t>CONTROLADOR DE SUMINISTROS</t>
  </si>
  <si>
    <t>OFICIAL DE MANTENIMIENTO</t>
  </si>
  <si>
    <t>PERSONAL DE OFICIO*</t>
  </si>
  <si>
    <t>JARDINERO</t>
  </si>
  <si>
    <t>OPERADOR DE REPROGRAFÍA</t>
  </si>
  <si>
    <t>CONDUCTOR</t>
  </si>
  <si>
    <t>TELEFONISTA</t>
  </si>
  <si>
    <t>E</t>
  </si>
  <si>
    <t>VIGILANTE</t>
  </si>
  <si>
    <t>MENSAJERO</t>
  </si>
  <si>
    <t>ORDENANZA</t>
  </si>
  <si>
    <t>PEÓN</t>
  </si>
  <si>
    <t>ALMACENERO</t>
  </si>
  <si>
    <t>(*) CONDUCTOR DE INSTALACIONES, ALBAÑIL, ELECTRICISTA, FONTANERO, MECÁNICO, PINTOR</t>
  </si>
  <si>
    <t>COMPLEMENTO DOCTOR</t>
  </si>
  <si>
    <t>COMPLEMENTO DE DISPONIBILIDAD: 298,42 / MES (12 MESES)</t>
  </si>
  <si>
    <t>PORTAL DE TRANSPARENCIA</t>
  </si>
  <si>
    <t>CATEGORÍA</t>
  </si>
  <si>
    <t>Actualización: 25/05/2021</t>
  </si>
  <si>
    <t xml:space="preserve">ANTIGÜEDAD </t>
  </si>
  <si>
    <t>Actualización: 31/12/2021</t>
  </si>
  <si>
    <t>RETRIBUCIONES - TABLAS SALARIALES - EJERCICIO 2021</t>
  </si>
  <si>
    <t>RETRIBUCIONES - TABLAS SALARIALES - EJERCICIO 2020</t>
  </si>
  <si>
    <t>CATEGÓRÍA</t>
  </si>
  <si>
    <t>COMPLEMENTO TRANSPORTE POZO</t>
  </si>
  <si>
    <t>COMPLEMENTO TRANSPORTE CIATEC AGUIMES</t>
  </si>
  <si>
    <t>COMPLEMENTO TRANSPORTE LABRES</t>
  </si>
  <si>
    <t>COMPLEMENTO DE DISPONIBILIDAD: 325,95 / MES (12 MESES)</t>
  </si>
  <si>
    <t>RETRIBUCIONES - TABLAS SALARIALES - EJERCICIO 2022</t>
  </si>
  <si>
    <t>Actualización: 31/12/2022</t>
  </si>
  <si>
    <t>RETRIBUCIONES - TABLAS SALARIALES - EJERCICIO 2023</t>
  </si>
  <si>
    <t>Actualización: 30/06/2023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</si>
</sst>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[$€-1]"/>
    <numFmt numFmtId="175" formatCode="#,##0\ &quot;pta&quot;"/>
    <numFmt numFmtId="176" formatCode="#,##0.0\ [$€-1]"/>
    <numFmt numFmtId="177" formatCode="#,##0.00\ [$€-1]"/>
    <numFmt numFmtId="178" formatCode="_-* #,##0.0\ _p_t_a_-;\-* #,##0.0\ _p_t_a_-;_-* &quot;-&quot;\ _p_t_a_-;_-@_-"/>
    <numFmt numFmtId="179" formatCode="_-* #,##0.00\ _p_t_a_-;\-* #,##0.00\ _p_t_a_-;_-* &quot;-&quot;\ _p_t_a_-;_-@_-"/>
    <numFmt numFmtId="180" formatCode="_-* #,##0.000\ _p_t_a_-;\-* #,##0.0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40"/>
      <name val="Calibri"/>
      <family val="2"/>
    </font>
    <font>
      <b/>
      <sz val="10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B0F0"/>
      <name val="Calibri"/>
      <family val="2"/>
    </font>
    <font>
      <b/>
      <sz val="10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174" fontId="1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74" fontId="1" fillId="33" borderId="1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 wrapText="1"/>
    </xf>
    <xf numFmtId="174" fontId="1" fillId="33" borderId="0" xfId="0" applyNumberFormat="1" applyFont="1" applyFill="1" applyAlignment="1">
      <alignment horizontal="center" vertical="center" wrapText="1"/>
    </xf>
    <xf numFmtId="177" fontId="2" fillId="33" borderId="13" xfId="0" applyNumberFormat="1" applyFont="1" applyFill="1" applyBorder="1" applyAlignment="1">
      <alignment/>
    </xf>
    <xf numFmtId="177" fontId="3" fillId="33" borderId="13" xfId="0" applyNumberFormat="1" applyFont="1" applyFill="1" applyBorder="1" applyAlignment="1">
      <alignment/>
    </xf>
    <xf numFmtId="177" fontId="2" fillId="33" borderId="14" xfId="0" applyNumberFormat="1" applyFont="1" applyFill="1" applyBorder="1" applyAlignment="1">
      <alignment/>
    </xf>
    <xf numFmtId="177" fontId="2" fillId="33" borderId="15" xfId="0" applyNumberFormat="1" applyFont="1" applyFill="1" applyBorder="1" applyAlignment="1">
      <alignment/>
    </xf>
    <xf numFmtId="177" fontId="2" fillId="33" borderId="16" xfId="0" applyNumberFormat="1" applyFont="1" applyFill="1" applyBorder="1" applyAlignment="1">
      <alignment/>
    </xf>
    <xf numFmtId="177" fontId="2" fillId="33" borderId="0" xfId="0" applyNumberFormat="1" applyFont="1" applyFill="1" applyAlignment="1">
      <alignment/>
    </xf>
    <xf numFmtId="177" fontId="2" fillId="33" borderId="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177" fontId="1" fillId="33" borderId="17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/>
    </xf>
    <xf numFmtId="174" fontId="1" fillId="33" borderId="0" xfId="0" applyNumberFormat="1" applyFont="1" applyFill="1" applyAlignment="1">
      <alignment wrapText="1"/>
    </xf>
    <xf numFmtId="177" fontId="2" fillId="33" borderId="0" xfId="0" applyNumberFormat="1" applyFont="1" applyFill="1" applyAlignment="1">
      <alignment wrapText="1"/>
    </xf>
    <xf numFmtId="174" fontId="2" fillId="33" borderId="0" xfId="0" applyNumberFormat="1" applyFont="1" applyFill="1" applyAlignment="1">
      <alignment wrapText="1"/>
    </xf>
    <xf numFmtId="177" fontId="1" fillId="33" borderId="0" xfId="0" applyNumberFormat="1" applyFont="1" applyFill="1" applyBorder="1" applyAlignment="1">
      <alignment/>
    </xf>
    <xf numFmtId="173" fontId="2" fillId="33" borderId="0" xfId="49" applyFont="1" applyFill="1" applyAlignment="1">
      <alignment/>
    </xf>
    <xf numFmtId="173" fontId="4" fillId="33" borderId="0" xfId="49" applyFont="1" applyFill="1" applyAlignment="1">
      <alignment/>
    </xf>
    <xf numFmtId="174" fontId="1" fillId="0" borderId="12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177" fontId="3" fillId="34" borderId="13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" fillId="0" borderId="1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1" fillId="0" borderId="11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>
      <alignment horizontal="center" vertical="center" wrapText="1"/>
    </xf>
    <xf numFmtId="177" fontId="2" fillId="34" borderId="13" xfId="0" applyNumberFormat="1" applyFont="1" applyFill="1" applyBorder="1" applyAlignment="1">
      <alignment/>
    </xf>
    <xf numFmtId="177" fontId="2" fillId="34" borderId="14" xfId="0" applyNumberFormat="1" applyFont="1" applyFill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34" borderId="15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/>
    </xf>
    <xf numFmtId="174" fontId="1" fillId="0" borderId="19" xfId="0" applyNumberFormat="1" applyFont="1" applyBorder="1" applyAlignment="1">
      <alignment horizontal="center" vertical="center"/>
    </xf>
    <xf numFmtId="177" fontId="3" fillId="0" borderId="13" xfId="0" applyNumberFormat="1" applyFont="1" applyFill="1" applyBorder="1" applyAlignment="1">
      <alignment/>
    </xf>
    <xf numFmtId="174" fontId="1" fillId="0" borderId="0" xfId="0" applyNumberFormat="1" applyFont="1" applyAlignment="1">
      <alignment wrapText="1"/>
    </xf>
    <xf numFmtId="177" fontId="2" fillId="0" borderId="0" xfId="0" applyNumberFormat="1" applyFont="1" applyAlignment="1">
      <alignment wrapText="1"/>
    </xf>
    <xf numFmtId="177" fontId="1" fillId="0" borderId="0" xfId="0" applyNumberFormat="1" applyFont="1" applyBorder="1" applyAlignment="1">
      <alignment/>
    </xf>
    <xf numFmtId="177" fontId="2" fillId="34" borderId="16" xfId="0" applyNumberFormat="1" applyFont="1" applyFill="1" applyBorder="1" applyAlignment="1">
      <alignment/>
    </xf>
    <xf numFmtId="173" fontId="2" fillId="0" borderId="0" xfId="49" applyFont="1" applyAlignment="1">
      <alignment/>
    </xf>
    <xf numFmtId="0" fontId="0" fillId="33" borderId="0" xfId="0" applyFill="1" applyBorder="1" applyAlignment="1">
      <alignment/>
    </xf>
    <xf numFmtId="174" fontId="1" fillId="33" borderId="21" xfId="0" applyNumberFormat="1" applyFont="1" applyFill="1" applyBorder="1" applyAlignment="1">
      <alignment horizontal="center" vertical="center"/>
    </xf>
    <xf numFmtId="174" fontId="1" fillId="33" borderId="22" xfId="0" applyNumberFormat="1" applyFont="1" applyFill="1" applyBorder="1" applyAlignment="1">
      <alignment horizontal="center" vertical="center"/>
    </xf>
    <xf numFmtId="177" fontId="1" fillId="33" borderId="23" xfId="0" applyNumberFormat="1" applyFont="1" applyFill="1" applyBorder="1" applyAlignment="1">
      <alignment horizontal="left" wrapText="1"/>
    </xf>
    <xf numFmtId="177" fontId="1" fillId="33" borderId="24" xfId="0" applyNumberFormat="1" applyFont="1" applyFill="1" applyBorder="1" applyAlignment="1">
      <alignment horizontal="left" wrapText="1"/>
    </xf>
    <xf numFmtId="177" fontId="1" fillId="33" borderId="25" xfId="0" applyNumberFormat="1" applyFont="1" applyFill="1" applyBorder="1" applyAlignment="1">
      <alignment horizontal="left" wrapText="1"/>
    </xf>
    <xf numFmtId="174" fontId="1" fillId="33" borderId="26" xfId="0" applyNumberFormat="1" applyFont="1" applyFill="1" applyBorder="1" applyAlignment="1">
      <alignment horizontal="center" vertical="center"/>
    </xf>
    <xf numFmtId="174" fontId="1" fillId="33" borderId="27" xfId="0" applyNumberFormat="1" applyFont="1" applyFill="1" applyBorder="1" applyAlignment="1">
      <alignment horizontal="center" vertical="center"/>
    </xf>
    <xf numFmtId="174" fontId="45" fillId="33" borderId="0" xfId="0" applyNumberFormat="1" applyFont="1" applyFill="1" applyAlignment="1">
      <alignment horizontal="center" vertical="center"/>
    </xf>
    <xf numFmtId="174" fontId="46" fillId="33" borderId="0" xfId="0" applyNumberFormat="1" applyFont="1" applyFill="1" applyAlignment="1">
      <alignment horizontal="center" vertical="center"/>
    </xf>
    <xf numFmtId="174" fontId="1" fillId="33" borderId="28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Alignment="1">
      <alignment horizontal="left"/>
    </xf>
    <xf numFmtId="174" fontId="2" fillId="33" borderId="29" xfId="0" applyNumberFormat="1" applyFont="1" applyFill="1" applyBorder="1" applyAlignment="1">
      <alignment horizontal="left"/>
    </xf>
    <xf numFmtId="174" fontId="1" fillId="34" borderId="21" xfId="0" applyNumberFormat="1" applyFont="1" applyFill="1" applyBorder="1" applyAlignment="1">
      <alignment horizontal="center" vertical="center"/>
    </xf>
    <xf numFmtId="174" fontId="1" fillId="34" borderId="27" xfId="0" applyNumberFormat="1" applyFont="1" applyFill="1" applyBorder="1" applyAlignment="1">
      <alignment horizontal="center" vertical="center"/>
    </xf>
    <xf numFmtId="174" fontId="1" fillId="34" borderId="28" xfId="0" applyNumberFormat="1" applyFont="1" applyFill="1" applyBorder="1" applyAlignment="1">
      <alignment horizontal="center" vertical="center"/>
    </xf>
    <xf numFmtId="174" fontId="2" fillId="0" borderId="0" xfId="0" applyNumberFormat="1" applyFont="1" applyAlignment="1">
      <alignment horizontal="left"/>
    </xf>
    <xf numFmtId="174" fontId="2" fillId="0" borderId="29" xfId="0" applyNumberFormat="1" applyFont="1" applyBorder="1" applyAlignment="1">
      <alignment horizontal="left"/>
    </xf>
    <xf numFmtId="174" fontId="1" fillId="34" borderId="26" xfId="0" applyNumberFormat="1" applyFont="1" applyFill="1" applyBorder="1" applyAlignment="1">
      <alignment horizontal="center" vertical="center"/>
    </xf>
    <xf numFmtId="174" fontId="1" fillId="34" borderId="22" xfId="0" applyNumberFormat="1" applyFont="1" applyFill="1" applyBorder="1" applyAlignment="1">
      <alignment horizontal="center" vertical="center"/>
    </xf>
    <xf numFmtId="174" fontId="1" fillId="0" borderId="21" xfId="0" applyNumberFormat="1" applyFont="1" applyBorder="1" applyAlignment="1">
      <alignment horizontal="center" vertical="center"/>
    </xf>
    <xf numFmtId="174" fontId="1" fillId="0" borderId="27" xfId="0" applyNumberFormat="1" applyFont="1" applyBorder="1" applyAlignment="1">
      <alignment horizontal="center" vertical="center"/>
    </xf>
    <xf numFmtId="174" fontId="1" fillId="0" borderId="22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left" wrapText="1"/>
    </xf>
    <xf numFmtId="177" fontId="1" fillId="0" borderId="24" xfId="0" applyNumberFormat="1" applyFont="1" applyBorder="1" applyAlignment="1">
      <alignment horizontal="left" wrapText="1"/>
    </xf>
    <xf numFmtId="177" fontId="1" fillId="0" borderId="25" xfId="0" applyNumberFormat="1" applyFont="1" applyBorder="1" applyAlignment="1">
      <alignment horizontal="left" wrapText="1"/>
    </xf>
    <xf numFmtId="174" fontId="1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2</xdr:col>
      <xdr:colOff>657225</xdr:colOff>
      <xdr:row>3</xdr:row>
      <xdr:rowOff>76200</xdr:rowOff>
    </xdr:to>
    <xdr:pic>
      <xdr:nvPicPr>
        <xdr:cNvPr id="1" name="Imagen 1" descr="Instituto Tecnológico de Cana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2</xdr:col>
      <xdr:colOff>657225</xdr:colOff>
      <xdr:row>3</xdr:row>
      <xdr:rowOff>76200</xdr:rowOff>
    </xdr:to>
    <xdr:pic>
      <xdr:nvPicPr>
        <xdr:cNvPr id="1" name="Imagen 1" descr="Instituto Tecnológico de Cana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2</xdr:col>
      <xdr:colOff>714375</xdr:colOff>
      <xdr:row>3</xdr:row>
      <xdr:rowOff>0</xdr:rowOff>
    </xdr:to>
    <xdr:pic>
      <xdr:nvPicPr>
        <xdr:cNvPr id="1" name="Imagen 1" descr="Instituto Tecnológico de Cana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00025"/>
          <a:ext cx="1438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2</xdr:col>
      <xdr:colOff>714375</xdr:colOff>
      <xdr:row>2</xdr:row>
      <xdr:rowOff>133350</xdr:rowOff>
    </xdr:to>
    <xdr:pic>
      <xdr:nvPicPr>
        <xdr:cNvPr id="1" name="Imagen 1" descr="Instituto Tecnológico de Cana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04825"/>
          <a:ext cx="1438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medina\Downloads\TRANSPARENCIA\NOMINAS\2023\Tablas%20Salarial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2011"/>
      <sheetName val="2011 (5%)"/>
      <sheetName val="2012"/>
      <sheetName val="2013"/>
      <sheetName val="2014"/>
      <sheetName val="2015"/>
      <sheetName val="2015 CON 5%"/>
      <sheetName val="2016"/>
      <sheetName val="l"/>
      <sheetName val="2017"/>
      <sheetName val="2018"/>
      <sheetName val="2018+%"/>
      <sheetName val="2019 2,25%t"/>
      <sheetName val="2019+5%"/>
      <sheetName val="2019 + 0,25"/>
      <sheetName val="2020+2%"/>
      <sheetName val="2021+0,9%"/>
      <sheetName val="2022+2%"/>
      <sheetName val="2022 + 2% + 1,5 %"/>
      <sheetName val="2023 + 2,5%"/>
      <sheetName val="Hoja1"/>
    </sheetNames>
    <sheetDataSet>
      <sheetData sheetId="15">
        <row r="22">
          <cell r="J22">
            <v>2246.6272751999995</v>
          </cell>
          <cell r="K22">
            <v>1770.0106715999998</v>
          </cell>
          <cell r="L22">
            <v>1959.5459999999998</v>
          </cell>
        </row>
        <row r="23">
          <cell r="J23">
            <v>2246.6272751999995</v>
          </cell>
          <cell r="K23">
            <v>1770.0106715999998</v>
          </cell>
          <cell r="L23">
            <v>1959.5459999999998</v>
          </cell>
        </row>
        <row r="24">
          <cell r="J24">
            <v>2246.6272751999995</v>
          </cell>
          <cell r="K24">
            <v>1770.0106715999998</v>
          </cell>
          <cell r="L24">
            <v>1959.5459999999998</v>
          </cell>
        </row>
        <row r="25">
          <cell r="J25">
            <v>2246.6272751999995</v>
          </cell>
          <cell r="K25">
            <v>1770.0106715999998</v>
          </cell>
          <cell r="L25">
            <v>1959.5459999999998</v>
          </cell>
        </row>
        <row r="26">
          <cell r="J26">
            <v>2246.6272751999995</v>
          </cell>
          <cell r="K26">
            <v>1770.0106715999998</v>
          </cell>
          <cell r="L26">
            <v>1959.5459999999998</v>
          </cell>
        </row>
        <row r="27">
          <cell r="J27">
            <v>2246.6272751999995</v>
          </cell>
          <cell r="K27">
            <v>1770.0106715999998</v>
          </cell>
          <cell r="L27">
            <v>1959.5459999999998</v>
          </cell>
        </row>
        <row r="28">
          <cell r="J28">
            <v>2246.6272751999995</v>
          </cell>
          <cell r="K28">
            <v>1770.0106715999998</v>
          </cell>
          <cell r="L28">
            <v>1959.5459999999998</v>
          </cell>
        </row>
        <row r="29">
          <cell r="J29">
            <v>2246.6272751999995</v>
          </cell>
          <cell r="K29">
            <v>1770.0106715999998</v>
          </cell>
          <cell r="L29">
            <v>1959.5459999999998</v>
          </cell>
        </row>
        <row r="30">
          <cell r="J30">
            <v>2246.6272751999995</v>
          </cell>
          <cell r="K30">
            <v>1770.0106715999998</v>
          </cell>
          <cell r="L30">
            <v>1959.5459999999998</v>
          </cell>
        </row>
        <row r="36">
          <cell r="J36">
            <v>2246.6272751999995</v>
          </cell>
          <cell r="K36">
            <v>1770.0106715999998</v>
          </cell>
          <cell r="L36">
            <v>1959.5459999999998</v>
          </cell>
        </row>
        <row r="37">
          <cell r="J37">
            <v>2246.6272751999995</v>
          </cell>
          <cell r="K37">
            <v>1770.0106715999998</v>
          </cell>
          <cell r="L37">
            <v>1959.5459999999998</v>
          </cell>
        </row>
        <row r="38">
          <cell r="J38">
            <v>2246.6272751999995</v>
          </cell>
          <cell r="K38">
            <v>1770.0106715999998</v>
          </cell>
          <cell r="L38">
            <v>1959.5459999999998</v>
          </cell>
        </row>
        <row r="39">
          <cell r="J39">
            <v>2246.6272751999995</v>
          </cell>
          <cell r="K39">
            <v>1770.0106715999998</v>
          </cell>
          <cell r="L39">
            <v>1959.5459999999998</v>
          </cell>
        </row>
        <row r="40">
          <cell r="J40">
            <v>2246.6272751999995</v>
          </cell>
          <cell r="K40">
            <v>1770.0106715999998</v>
          </cell>
          <cell r="L40">
            <v>1959.5459999999998</v>
          </cell>
        </row>
        <row r="41">
          <cell r="J41">
            <v>2246.6272751999995</v>
          </cell>
          <cell r="K41">
            <v>1770.0106715999998</v>
          </cell>
          <cell r="L41">
            <v>1959.5459999999998</v>
          </cell>
        </row>
        <row r="42">
          <cell r="J42">
            <v>2246.6272751999995</v>
          </cell>
          <cell r="K42">
            <v>1770.0106715999998</v>
          </cell>
          <cell r="L42">
            <v>1959.5459999999998</v>
          </cell>
        </row>
        <row r="43">
          <cell r="J43">
            <v>2246.6272751999995</v>
          </cell>
          <cell r="K43">
            <v>1770.0106715999998</v>
          </cell>
          <cell r="L43">
            <v>1959.5459999999998</v>
          </cell>
        </row>
        <row r="44">
          <cell r="J44">
            <v>2246.6272751999995</v>
          </cell>
          <cell r="K44">
            <v>1770.0106715999998</v>
          </cell>
          <cell r="L44">
            <v>1959.5459999999998</v>
          </cell>
        </row>
        <row r="45">
          <cell r="J45">
            <v>2246.6272751999995</v>
          </cell>
          <cell r="K45">
            <v>1770.0106715999998</v>
          </cell>
          <cell r="L45">
            <v>1959.5459999999998</v>
          </cell>
        </row>
        <row r="46">
          <cell r="J46">
            <v>2246.6272751999995</v>
          </cell>
          <cell r="K46">
            <v>1770.0106715999998</v>
          </cell>
          <cell r="L46">
            <v>1959.5459999999998</v>
          </cell>
        </row>
        <row r="47">
          <cell r="J47">
            <v>2246.6272751999995</v>
          </cell>
          <cell r="K47">
            <v>1770.0106715999998</v>
          </cell>
          <cell r="L47">
            <v>1959.5459999999998</v>
          </cell>
        </row>
        <row r="48">
          <cell r="J48">
            <v>2246.6272751999995</v>
          </cell>
          <cell r="K48">
            <v>1770.0106715999998</v>
          </cell>
          <cell r="L48">
            <v>1959.5459999999998</v>
          </cell>
        </row>
      </sheetData>
      <sheetData sheetId="19">
        <row r="6">
          <cell r="E6">
            <v>3013.8930900000005</v>
          </cell>
        </row>
        <row r="7">
          <cell r="E7">
            <v>2628.3642800000002</v>
          </cell>
        </row>
        <row r="8">
          <cell r="E8">
            <v>2242.82538</v>
          </cell>
        </row>
        <row r="9">
          <cell r="E9">
            <v>2704.536717</v>
          </cell>
        </row>
        <row r="10">
          <cell r="E10">
            <v>2319.007907</v>
          </cell>
        </row>
        <row r="11">
          <cell r="E11">
            <v>1933.4690070000001</v>
          </cell>
        </row>
        <row r="12">
          <cell r="E12">
            <v>1466.8593786</v>
          </cell>
        </row>
        <row r="13">
          <cell r="E13">
            <v>1466.8593786</v>
          </cell>
        </row>
        <row r="14">
          <cell r="E14">
            <v>1466.8593786</v>
          </cell>
        </row>
        <row r="15">
          <cell r="E15">
            <v>1263.1949484000002</v>
          </cell>
        </row>
        <row r="16">
          <cell r="E16">
            <v>1263.1949484000002</v>
          </cell>
        </row>
      </sheetData>
      <sheetData sheetId="20">
        <row r="6">
          <cell r="C6">
            <v>2287.6818876</v>
          </cell>
          <cell r="D6">
            <v>786.4890642</v>
          </cell>
          <cell r="I6">
            <v>447.10679999999996</v>
          </cell>
        </row>
        <row r="7">
          <cell r="C7">
            <v>2287.6818876</v>
          </cell>
          <cell r="D7">
            <v>393.249678</v>
          </cell>
          <cell r="I7">
            <v>447.10679999999996</v>
          </cell>
        </row>
        <row r="8">
          <cell r="C8">
            <v>2287.6818876</v>
          </cell>
          <cell r="D8">
            <v>0</v>
          </cell>
          <cell r="I8">
            <v>447.10679999999996</v>
          </cell>
        </row>
        <row r="9">
          <cell r="C9">
            <v>1972.13838714</v>
          </cell>
          <cell r="D9">
            <v>786.4890642</v>
          </cell>
          <cell r="I9">
            <v>447.10679999999996</v>
          </cell>
        </row>
        <row r="10">
          <cell r="C10">
            <v>1972.13838714</v>
          </cell>
          <cell r="D10">
            <v>393.249678</v>
          </cell>
          <cell r="I10">
            <v>447.10679999999996</v>
          </cell>
        </row>
        <row r="11">
          <cell r="C11">
            <v>1972.13838714</v>
          </cell>
          <cell r="D11">
            <v>0</v>
          </cell>
          <cell r="I11">
            <v>447.10679999999996</v>
          </cell>
        </row>
        <row r="12">
          <cell r="C12">
            <v>1496.1965661719998</v>
          </cell>
          <cell r="D12">
            <v>0</v>
          </cell>
          <cell r="I12">
            <v>447.10679999999996</v>
          </cell>
        </row>
        <row r="13">
          <cell r="C13">
            <v>1496.1965661719998</v>
          </cell>
          <cell r="D13">
            <v>0</v>
          </cell>
          <cell r="I13">
            <v>447.10679999999996</v>
          </cell>
        </row>
        <row r="14">
          <cell r="C14">
            <v>1496.1965661719998</v>
          </cell>
          <cell r="D14">
            <v>0</v>
          </cell>
          <cell r="I14">
            <v>447.10679999999996</v>
          </cell>
        </row>
        <row r="15">
          <cell r="C15">
            <v>1288.458847368</v>
          </cell>
          <cell r="D15">
            <v>0</v>
          </cell>
          <cell r="I15">
            <v>447.10679999999996</v>
          </cell>
        </row>
        <row r="16">
          <cell r="C16">
            <v>1288.458847368</v>
          </cell>
          <cell r="D16">
            <v>0</v>
          </cell>
          <cell r="I16">
            <v>447.10679999999996</v>
          </cell>
        </row>
        <row r="22">
          <cell r="C22">
            <v>2287.6818876</v>
          </cell>
          <cell r="D22">
            <v>786.4890642</v>
          </cell>
        </row>
        <row r="23">
          <cell r="C23">
            <v>2287.6818876</v>
          </cell>
          <cell r="D23">
            <v>393.249678</v>
          </cell>
        </row>
        <row r="24">
          <cell r="C24">
            <v>2287.6818876</v>
          </cell>
          <cell r="D24">
            <v>0</v>
          </cell>
        </row>
        <row r="25">
          <cell r="C25">
            <v>1972.13838714</v>
          </cell>
          <cell r="D25">
            <v>786.4890642</v>
          </cell>
        </row>
        <row r="26">
          <cell r="C26">
            <v>1972.13838714</v>
          </cell>
          <cell r="D26">
            <v>393.249678</v>
          </cell>
        </row>
        <row r="27">
          <cell r="C27">
            <v>1972.13838714</v>
          </cell>
          <cell r="D27">
            <v>0</v>
          </cell>
        </row>
        <row r="28">
          <cell r="C28">
            <v>1496.1965661719998</v>
          </cell>
          <cell r="D28">
            <v>393.249678</v>
          </cell>
        </row>
        <row r="29">
          <cell r="C29">
            <v>1496.1965661719998</v>
          </cell>
          <cell r="D29">
            <v>0</v>
          </cell>
        </row>
        <row r="30">
          <cell r="C30">
            <v>1288.458847368</v>
          </cell>
          <cell r="D30">
            <v>0</v>
          </cell>
        </row>
        <row r="36">
          <cell r="C36">
            <v>1496.1965661719998</v>
          </cell>
          <cell r="D36">
            <v>222.81747</v>
          </cell>
        </row>
        <row r="37">
          <cell r="C37">
            <v>1496.1965661719998</v>
          </cell>
          <cell r="D37">
            <v>222.81747</v>
          </cell>
        </row>
        <row r="38">
          <cell r="C38">
            <v>1496.1965661719998</v>
          </cell>
          <cell r="D38">
            <v>0</v>
          </cell>
        </row>
        <row r="39">
          <cell r="C39">
            <v>1288.458847368</v>
          </cell>
          <cell r="D39">
            <v>0</v>
          </cell>
        </row>
        <row r="40">
          <cell r="C40">
            <v>1288.458847368</v>
          </cell>
          <cell r="D40">
            <v>0</v>
          </cell>
        </row>
        <row r="41">
          <cell r="C41">
            <v>1288.458847368</v>
          </cell>
          <cell r="D41">
            <v>0</v>
          </cell>
        </row>
        <row r="42">
          <cell r="C42">
            <v>1288.458847368</v>
          </cell>
          <cell r="D42">
            <v>0</v>
          </cell>
        </row>
        <row r="43">
          <cell r="C43">
            <v>1288.458847368</v>
          </cell>
          <cell r="D43">
            <v>0</v>
          </cell>
        </row>
        <row r="44">
          <cell r="C44">
            <v>1143.832916196</v>
          </cell>
          <cell r="D44">
            <v>0</v>
          </cell>
        </row>
        <row r="45">
          <cell r="C45">
            <v>1143.832916196</v>
          </cell>
          <cell r="D45">
            <v>0</v>
          </cell>
        </row>
        <row r="46">
          <cell r="C46">
            <v>1143.832916196</v>
          </cell>
          <cell r="D46">
            <v>0</v>
          </cell>
        </row>
        <row r="47">
          <cell r="C47">
            <v>1143.832916196</v>
          </cell>
          <cell r="D47">
            <v>0</v>
          </cell>
        </row>
        <row r="48">
          <cell r="C48">
            <v>1143.832916196</v>
          </cell>
          <cell r="D48">
            <v>0</v>
          </cell>
        </row>
        <row r="51">
          <cell r="E51">
            <v>3685.5347472</v>
          </cell>
        </row>
        <row r="52">
          <cell r="E52">
            <v>2134.0458972</v>
          </cell>
        </row>
      </sheetData>
      <sheetData sheetId="21">
        <row r="6">
          <cell r="C6">
            <v>2321.997115914</v>
          </cell>
          <cell r="D6">
            <v>798.286400163</v>
          </cell>
        </row>
        <row r="7">
          <cell r="C7">
            <v>2321.997115914</v>
          </cell>
          <cell r="D7">
            <v>399.14842317</v>
          </cell>
        </row>
        <row r="8">
          <cell r="C8">
            <v>2321.997115914</v>
          </cell>
          <cell r="D8">
            <v>0</v>
          </cell>
        </row>
        <row r="9">
          <cell r="C9">
            <v>2001.7204629471</v>
          </cell>
          <cell r="D9">
            <v>798.286400163</v>
          </cell>
        </row>
        <row r="10">
          <cell r="C10">
            <v>2001.7204629471</v>
          </cell>
          <cell r="D10">
            <v>399.14842317</v>
          </cell>
        </row>
        <row r="11">
          <cell r="C11">
            <v>2001.7204629471</v>
          </cell>
          <cell r="D11">
            <v>0</v>
          </cell>
        </row>
        <row r="12">
          <cell r="C12">
            <v>1518.6395146645798</v>
          </cell>
          <cell r="D12">
            <v>0</v>
          </cell>
        </row>
        <row r="13">
          <cell r="C13">
            <v>1518.6395146645798</v>
          </cell>
          <cell r="D13">
            <v>0</v>
          </cell>
        </row>
        <row r="14">
          <cell r="C14">
            <v>1518.6395146645798</v>
          </cell>
          <cell r="D14">
            <v>0</v>
          </cell>
        </row>
        <row r="15">
          <cell r="C15">
            <v>1307.7857300785201</v>
          </cell>
          <cell r="D15">
            <v>0</v>
          </cell>
        </row>
        <row r="16">
          <cell r="C16">
            <v>1307.7857300785201</v>
          </cell>
          <cell r="D16">
            <v>0</v>
          </cell>
        </row>
        <row r="22">
          <cell r="C22">
            <v>2321.997115914</v>
          </cell>
        </row>
        <row r="23">
          <cell r="C23">
            <v>2321.997115914</v>
          </cell>
        </row>
        <row r="24">
          <cell r="C24">
            <v>2321.997115914</v>
          </cell>
          <cell r="D24">
            <v>0</v>
          </cell>
        </row>
        <row r="25">
          <cell r="C25">
            <v>2001.7204629471</v>
          </cell>
        </row>
        <row r="26">
          <cell r="C26">
            <v>2001.7204629471</v>
          </cell>
        </row>
        <row r="27">
          <cell r="C27">
            <v>2001.7204629471</v>
          </cell>
          <cell r="D27">
            <v>0</v>
          </cell>
        </row>
        <row r="28">
          <cell r="C28">
            <v>1518.6395146645798</v>
          </cell>
        </row>
        <row r="29">
          <cell r="C29">
            <v>1518.6395146645798</v>
          </cell>
          <cell r="D29">
            <v>0</v>
          </cell>
        </row>
        <row r="30">
          <cell r="C30">
            <v>1307.7857300785201</v>
          </cell>
          <cell r="D30">
            <v>0</v>
          </cell>
        </row>
        <row r="36">
          <cell r="C36">
            <v>1518.6395146645798</v>
          </cell>
          <cell r="D36">
            <v>226.15973204999997</v>
          </cell>
        </row>
        <row r="37">
          <cell r="C37">
            <v>1518.6395146645798</v>
          </cell>
          <cell r="D37">
            <v>226.15973204999997</v>
          </cell>
        </row>
        <row r="38">
          <cell r="C38">
            <v>1518.6395146645798</v>
          </cell>
          <cell r="D38">
            <v>0</v>
          </cell>
        </row>
        <row r="39">
          <cell r="C39">
            <v>1307.7857300785201</v>
          </cell>
          <cell r="D39">
            <v>0</v>
          </cell>
        </row>
        <row r="40">
          <cell r="C40">
            <v>1307.7857300785201</v>
          </cell>
          <cell r="D40">
            <v>0</v>
          </cell>
        </row>
        <row r="41">
          <cell r="C41">
            <v>1307.7857300785201</v>
          </cell>
          <cell r="D41">
            <v>0</v>
          </cell>
        </row>
        <row r="42">
          <cell r="C42">
            <v>1307.7857300785201</v>
          </cell>
          <cell r="D42">
            <v>0</v>
          </cell>
        </row>
        <row r="43">
          <cell r="C43">
            <v>1307.7857300785201</v>
          </cell>
          <cell r="D43">
            <v>0</v>
          </cell>
        </row>
        <row r="44">
          <cell r="C44">
            <v>1160.99040993894</v>
          </cell>
          <cell r="D44">
            <v>0</v>
          </cell>
        </row>
        <row r="45">
          <cell r="C45">
            <v>1160.99040993894</v>
          </cell>
          <cell r="D45">
            <v>0</v>
          </cell>
        </row>
        <row r="46">
          <cell r="C46">
            <v>1160.99040993894</v>
          </cell>
          <cell r="D46">
            <v>0</v>
          </cell>
        </row>
        <row r="47">
          <cell r="C47">
            <v>1160.99040993894</v>
          </cell>
          <cell r="D47">
            <v>0</v>
          </cell>
        </row>
        <row r="48">
          <cell r="C48">
            <v>1160.99040993894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view="pageBreakPreview" zoomScale="145" zoomScaleSheetLayoutView="145" zoomScalePageLayoutView="0" workbookViewId="0" topLeftCell="A1">
      <selection activeCell="E11" sqref="E11"/>
    </sheetView>
  </sheetViews>
  <sheetFormatPr defaultColWidth="11.421875" defaultRowHeight="12.75"/>
  <cols>
    <col min="1" max="1" width="3.00390625" style="2" customWidth="1"/>
    <col min="2" max="2" width="11.140625" style="1" bestFit="1" customWidth="1"/>
    <col min="3" max="3" width="30.28125" style="2" bestFit="1" customWidth="1"/>
    <col min="4" max="9" width="14.421875" style="2" customWidth="1"/>
    <col min="10" max="10" width="14.7109375" style="2" customWidth="1"/>
    <col min="11" max="11" width="5.421875" style="2" customWidth="1"/>
    <col min="12" max="12" width="16.28125" style="2" bestFit="1" customWidth="1"/>
    <col min="13" max="16384" width="11.421875" style="2" customWidth="1"/>
  </cols>
  <sheetData>
    <row r="2" spans="3:10" ht="9" customHeight="1">
      <c r="C2" s="66" t="s">
        <v>47</v>
      </c>
      <c r="D2" s="66"/>
      <c r="E2" s="66"/>
      <c r="F2" s="66"/>
      <c r="G2" s="66"/>
      <c r="H2" s="66"/>
      <c r="I2" s="66"/>
      <c r="J2" s="66"/>
    </row>
    <row r="3" spans="2:10" ht="9" customHeight="1">
      <c r="B3" s="3"/>
      <c r="C3" s="66"/>
      <c r="D3" s="66"/>
      <c r="E3" s="66"/>
      <c r="F3" s="66"/>
      <c r="G3" s="66"/>
      <c r="H3" s="66"/>
      <c r="I3" s="66"/>
      <c r="J3" s="66"/>
    </row>
    <row r="4" spans="3:10" ht="9" customHeight="1">
      <c r="C4" s="66"/>
      <c r="D4" s="66"/>
      <c r="E4" s="66"/>
      <c r="F4" s="66"/>
      <c r="G4" s="66"/>
      <c r="H4" s="66"/>
      <c r="I4" s="66"/>
      <c r="J4" s="66"/>
    </row>
    <row r="5" spans="3:10" ht="9" customHeight="1">
      <c r="C5" s="66"/>
      <c r="D5" s="66"/>
      <c r="E5" s="66"/>
      <c r="F5" s="66"/>
      <c r="G5" s="66"/>
      <c r="H5" s="66"/>
      <c r="I5" s="66"/>
      <c r="J5" s="66"/>
    </row>
    <row r="6" spans="3:10" ht="9" customHeight="1">
      <c r="C6" s="67" t="s">
        <v>53</v>
      </c>
      <c r="D6" s="67"/>
      <c r="E6" s="67"/>
      <c r="F6" s="67"/>
      <c r="G6" s="67"/>
      <c r="H6" s="67"/>
      <c r="I6" s="67"/>
      <c r="J6" s="67"/>
    </row>
    <row r="7" spans="3:10" ht="9" customHeight="1">
      <c r="C7" s="67"/>
      <c r="D7" s="67"/>
      <c r="E7" s="67"/>
      <c r="F7" s="67"/>
      <c r="G7" s="67"/>
      <c r="H7" s="67"/>
      <c r="I7" s="67"/>
      <c r="J7" s="67"/>
    </row>
    <row r="9" ht="9">
      <c r="B9" s="1" t="s">
        <v>49</v>
      </c>
    </row>
    <row r="11" ht="9.75" thickBot="1"/>
    <row r="12" spans="3:10" ht="9.75" thickBot="1">
      <c r="C12" s="4" t="s">
        <v>0</v>
      </c>
      <c r="E12" s="5"/>
      <c r="F12" s="5"/>
      <c r="G12" s="5"/>
      <c r="H12" s="5"/>
      <c r="I12" s="5"/>
      <c r="J12" s="5"/>
    </row>
    <row r="13" ht="8.25" customHeight="1" thickBot="1"/>
    <row r="14" spans="2:10" s="8" customFormat="1" ht="21" customHeight="1" thickBot="1">
      <c r="B14" s="6" t="s">
        <v>48</v>
      </c>
      <c r="C14" s="7" t="s">
        <v>1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9" t="s">
        <v>50</v>
      </c>
    </row>
    <row r="15" ht="9.75" thickBot="1"/>
    <row r="16" spans="2:10" ht="12.75" thickBot="1">
      <c r="B16" s="64" t="s">
        <v>8</v>
      </c>
      <c r="C16" s="9" t="s">
        <v>9</v>
      </c>
      <c r="D16" s="30">
        <v>2222.82</v>
      </c>
      <c r="E16" s="30">
        <v>764.19</v>
      </c>
      <c r="F16" s="30">
        <v>2987.01</v>
      </c>
      <c r="G16" s="30">
        <v>800</v>
      </c>
      <c r="H16" s="30">
        <v>2987.01</v>
      </c>
      <c r="I16" s="30">
        <v>42618.14</v>
      </c>
      <c r="J16" s="30">
        <v>434.5404</v>
      </c>
    </row>
    <row r="17" spans="2:10" ht="12.75" thickBot="1">
      <c r="B17" s="65"/>
      <c r="C17" s="11" t="s">
        <v>10</v>
      </c>
      <c r="D17" s="30">
        <v>2222.82</v>
      </c>
      <c r="E17" s="30">
        <v>382.1</v>
      </c>
      <c r="F17" s="30">
        <v>2604.92</v>
      </c>
      <c r="G17" s="30">
        <v>800</v>
      </c>
      <c r="H17" s="30">
        <v>2604.92</v>
      </c>
      <c r="I17" s="30">
        <v>37268.880000000005</v>
      </c>
      <c r="J17" s="30">
        <v>434.5404</v>
      </c>
    </row>
    <row r="18" spans="2:10" ht="12.75" thickBot="1">
      <c r="B18" s="60"/>
      <c r="C18" s="11" t="s">
        <v>11</v>
      </c>
      <c r="D18" s="30">
        <v>2222.82</v>
      </c>
      <c r="E18" s="30">
        <v>0</v>
      </c>
      <c r="F18" s="30">
        <v>2222.82</v>
      </c>
      <c r="G18" s="30">
        <v>800</v>
      </c>
      <c r="H18" s="30">
        <v>2222.82</v>
      </c>
      <c r="I18" s="30">
        <v>31919.480000000003</v>
      </c>
      <c r="J18" s="30">
        <v>434.5404</v>
      </c>
    </row>
    <row r="19" spans="2:10" ht="12.75" thickBot="1">
      <c r="B19" s="59" t="s">
        <v>12</v>
      </c>
      <c r="C19" s="11" t="s">
        <v>13</v>
      </c>
      <c r="D19" s="30">
        <v>1916.2230000000002</v>
      </c>
      <c r="E19" s="30">
        <v>764.19</v>
      </c>
      <c r="F19" s="30">
        <v>2680.4130000000005</v>
      </c>
      <c r="G19" s="30">
        <v>800</v>
      </c>
      <c r="H19" s="30">
        <v>2680.4130000000005</v>
      </c>
      <c r="I19" s="30">
        <v>38325.78200000001</v>
      </c>
      <c r="J19" s="30">
        <v>434.5404</v>
      </c>
    </row>
    <row r="20" spans="2:10" ht="12.75" thickBot="1">
      <c r="B20" s="65"/>
      <c r="C20" s="11" t="s">
        <v>14</v>
      </c>
      <c r="D20" s="30">
        <v>1916.2230000000002</v>
      </c>
      <c r="E20" s="30">
        <v>382.1</v>
      </c>
      <c r="F20" s="30">
        <v>2298.3230000000003</v>
      </c>
      <c r="G20" s="30">
        <v>800</v>
      </c>
      <c r="H20" s="30">
        <v>2298.3230000000003</v>
      </c>
      <c r="I20" s="30">
        <v>32976.522000000004</v>
      </c>
      <c r="J20" s="30">
        <v>434.5404</v>
      </c>
    </row>
    <row r="21" spans="2:10" ht="12.75" thickBot="1">
      <c r="B21" s="60"/>
      <c r="C21" s="11" t="s">
        <v>15</v>
      </c>
      <c r="D21" s="30">
        <v>1916.2230000000002</v>
      </c>
      <c r="E21" s="30">
        <v>0</v>
      </c>
      <c r="F21" s="30">
        <v>1916.2230000000002</v>
      </c>
      <c r="G21" s="30">
        <v>800</v>
      </c>
      <c r="H21" s="30">
        <v>1916.2230000000002</v>
      </c>
      <c r="I21" s="30">
        <v>27627.122000000003</v>
      </c>
      <c r="J21" s="30">
        <v>434.5404</v>
      </c>
    </row>
    <row r="22" spans="2:10" ht="12.75" thickBot="1">
      <c r="B22" s="59" t="s">
        <v>16</v>
      </c>
      <c r="C22" s="11" t="s">
        <v>17</v>
      </c>
      <c r="D22" s="30">
        <v>1453.7754</v>
      </c>
      <c r="E22" s="30"/>
      <c r="F22" s="30">
        <v>1453.7754</v>
      </c>
      <c r="G22" s="30">
        <v>800</v>
      </c>
      <c r="H22" s="30">
        <v>1453.7754</v>
      </c>
      <c r="I22" s="30">
        <v>21152.8556</v>
      </c>
      <c r="J22" s="30">
        <v>434.5404</v>
      </c>
    </row>
    <row r="23" spans="2:10" ht="12.75" thickBot="1">
      <c r="B23" s="65"/>
      <c r="C23" s="11" t="s">
        <v>18</v>
      </c>
      <c r="D23" s="30">
        <v>1453.7754</v>
      </c>
      <c r="E23" s="30">
        <v>0</v>
      </c>
      <c r="F23" s="30">
        <v>1453.7754</v>
      </c>
      <c r="G23" s="30">
        <v>800</v>
      </c>
      <c r="H23" s="30">
        <v>1453.7754</v>
      </c>
      <c r="I23" s="30">
        <v>21152.8556</v>
      </c>
      <c r="J23" s="30">
        <v>434.5404</v>
      </c>
    </row>
    <row r="24" spans="2:10" ht="12.75" thickBot="1">
      <c r="B24" s="60"/>
      <c r="C24" s="12" t="s">
        <v>19</v>
      </c>
      <c r="D24" s="30">
        <v>1453.7754</v>
      </c>
      <c r="E24" s="30">
        <v>0</v>
      </c>
      <c r="F24" s="30">
        <v>1453.7754</v>
      </c>
      <c r="G24" s="30">
        <v>800</v>
      </c>
      <c r="H24" s="30">
        <v>1453.7754</v>
      </c>
      <c r="I24" s="30">
        <v>21152.8556</v>
      </c>
      <c r="J24" s="30">
        <v>434.5404</v>
      </c>
    </row>
    <row r="25" spans="2:10" ht="12.75" customHeight="1" thickBot="1">
      <c r="B25" s="59" t="s">
        <v>20</v>
      </c>
      <c r="C25" s="12" t="s">
        <v>21</v>
      </c>
      <c r="D25" s="30">
        <v>1251.9276000000002</v>
      </c>
      <c r="E25" s="30">
        <v>0</v>
      </c>
      <c r="F25" s="30">
        <v>1251.9276000000002</v>
      </c>
      <c r="G25" s="30">
        <v>800</v>
      </c>
      <c r="H25" s="30">
        <v>1251.9276000000002</v>
      </c>
      <c r="I25" s="30">
        <v>18326.9864</v>
      </c>
      <c r="J25" s="30">
        <v>434.5404</v>
      </c>
    </row>
    <row r="26" spans="2:10" ht="12.75" thickBot="1">
      <c r="B26" s="68"/>
      <c r="C26" s="13" t="s">
        <v>22</v>
      </c>
      <c r="D26" s="30">
        <v>1251.9276000000002</v>
      </c>
      <c r="E26" s="30">
        <v>0</v>
      </c>
      <c r="F26" s="30">
        <v>1251.9276000000002</v>
      </c>
      <c r="G26" s="30">
        <v>800</v>
      </c>
      <c r="H26" s="30">
        <v>1251.9276000000002</v>
      </c>
      <c r="I26" s="30">
        <v>18326.9864</v>
      </c>
      <c r="J26" s="30">
        <v>434.5404</v>
      </c>
    </row>
    <row r="27" spans="3:10" ht="9.75" thickBot="1">
      <c r="C27" s="14"/>
      <c r="D27" s="14"/>
      <c r="E27" s="14"/>
      <c r="F27" s="14"/>
      <c r="G27" s="14"/>
      <c r="H27" s="15"/>
      <c r="I27" s="14"/>
      <c r="J27" s="14"/>
    </row>
    <row r="28" spans="3:10" ht="9.75" thickBot="1">
      <c r="C28" s="16" t="s">
        <v>23</v>
      </c>
      <c r="D28" s="14"/>
      <c r="E28" s="14"/>
      <c r="F28" s="14"/>
      <c r="G28" s="14"/>
      <c r="H28" s="15"/>
      <c r="I28" s="14"/>
      <c r="J28" s="14"/>
    </row>
    <row r="29" spans="3:10" ht="8.25" customHeight="1" thickBot="1">
      <c r="C29" s="14"/>
      <c r="D29" s="14"/>
      <c r="E29" s="14"/>
      <c r="F29" s="14"/>
      <c r="G29" s="14"/>
      <c r="H29" s="15"/>
      <c r="I29" s="14"/>
      <c r="J29" s="14"/>
    </row>
    <row r="30" spans="2:10" s="8" customFormat="1" ht="18.75" thickBot="1">
      <c r="B30" s="6" t="s">
        <v>48</v>
      </c>
      <c r="C30" s="17" t="s">
        <v>1</v>
      </c>
      <c r="D30" s="17" t="s">
        <v>2</v>
      </c>
      <c r="E30" s="17" t="s">
        <v>3</v>
      </c>
      <c r="F30" s="17" t="s">
        <v>4</v>
      </c>
      <c r="G30" s="18" t="s">
        <v>5</v>
      </c>
      <c r="H30" s="19" t="s">
        <v>6</v>
      </c>
      <c r="I30" s="20" t="s">
        <v>7</v>
      </c>
      <c r="J30" s="29" t="s">
        <v>50</v>
      </c>
    </row>
    <row r="31" spans="3:10" ht="9.75" thickBot="1">
      <c r="C31" s="14"/>
      <c r="D31" s="14"/>
      <c r="E31" s="14"/>
      <c r="F31" s="14"/>
      <c r="G31" s="14"/>
      <c r="H31" s="12"/>
      <c r="I31" s="14"/>
      <c r="J31" s="14"/>
    </row>
    <row r="32" spans="2:10" ht="12.75" thickBot="1">
      <c r="B32" s="64" t="s">
        <v>8</v>
      </c>
      <c r="C32" s="9" t="s">
        <v>9</v>
      </c>
      <c r="D32" s="30">
        <v>2222.82</v>
      </c>
      <c r="E32" s="30">
        <v>764.19</v>
      </c>
      <c r="F32" s="30">
        <v>2987.01</v>
      </c>
      <c r="G32" s="30">
        <v>800</v>
      </c>
      <c r="H32" s="30">
        <v>2987.01</v>
      </c>
      <c r="I32" s="30">
        <v>42618.14</v>
      </c>
      <c r="J32" s="30">
        <v>434.5404</v>
      </c>
    </row>
    <row r="33" spans="2:10" ht="12.75" thickBot="1">
      <c r="B33" s="65"/>
      <c r="C33" s="11" t="s">
        <v>10</v>
      </c>
      <c r="D33" s="30">
        <v>2222.82</v>
      </c>
      <c r="E33" s="30">
        <v>382.1</v>
      </c>
      <c r="F33" s="30">
        <v>2604.92</v>
      </c>
      <c r="G33" s="30">
        <v>800</v>
      </c>
      <c r="H33" s="30">
        <v>2604.92</v>
      </c>
      <c r="I33" s="30">
        <v>37268.880000000005</v>
      </c>
      <c r="J33" s="30">
        <v>434.5404</v>
      </c>
    </row>
    <row r="34" spans="2:10" ht="12.75" thickBot="1">
      <c r="B34" s="60"/>
      <c r="C34" s="11" t="s">
        <v>24</v>
      </c>
      <c r="D34" s="30">
        <v>2222.82</v>
      </c>
      <c r="E34" s="30">
        <v>0</v>
      </c>
      <c r="F34" s="30">
        <v>2222.82</v>
      </c>
      <c r="G34" s="30">
        <v>800</v>
      </c>
      <c r="H34" s="30">
        <v>2222.82</v>
      </c>
      <c r="I34" s="30">
        <v>31919.480000000003</v>
      </c>
      <c r="J34" s="30">
        <v>434.5404</v>
      </c>
    </row>
    <row r="35" spans="2:10" ht="12.75" thickBot="1">
      <c r="B35" s="59" t="s">
        <v>12</v>
      </c>
      <c r="C35" s="11" t="s">
        <v>13</v>
      </c>
      <c r="D35" s="30">
        <v>1916.2230000000002</v>
      </c>
      <c r="E35" s="30">
        <v>764.19</v>
      </c>
      <c r="F35" s="30">
        <v>2680.4130000000005</v>
      </c>
      <c r="G35" s="30">
        <v>800</v>
      </c>
      <c r="H35" s="30">
        <v>2680.4130000000005</v>
      </c>
      <c r="I35" s="30">
        <v>38325.78200000001</v>
      </c>
      <c r="J35" s="30">
        <v>434.5404</v>
      </c>
    </row>
    <row r="36" spans="2:10" ht="12.75" thickBot="1">
      <c r="B36" s="65"/>
      <c r="C36" s="11" t="s">
        <v>14</v>
      </c>
      <c r="D36" s="30">
        <v>1916.2230000000002</v>
      </c>
      <c r="E36" s="30">
        <v>382.1</v>
      </c>
      <c r="F36" s="30">
        <v>2298.3230000000003</v>
      </c>
      <c r="G36" s="30">
        <v>800</v>
      </c>
      <c r="H36" s="30">
        <v>2298.3230000000003</v>
      </c>
      <c r="I36" s="30">
        <v>32976.522000000004</v>
      </c>
      <c r="J36" s="30">
        <v>434.5404</v>
      </c>
    </row>
    <row r="37" spans="2:10" ht="12.75" thickBot="1">
      <c r="B37" s="60"/>
      <c r="C37" s="11" t="s">
        <v>25</v>
      </c>
      <c r="D37" s="30">
        <v>1916.2230000000002</v>
      </c>
      <c r="E37" s="30">
        <v>0</v>
      </c>
      <c r="F37" s="30">
        <v>1916.2230000000002</v>
      </c>
      <c r="G37" s="30">
        <v>800</v>
      </c>
      <c r="H37" s="30">
        <v>1916.2230000000002</v>
      </c>
      <c r="I37" s="30">
        <v>27627.122000000003</v>
      </c>
      <c r="J37" s="30">
        <v>434.5404</v>
      </c>
    </row>
    <row r="38" spans="2:10" ht="12.75" thickBot="1">
      <c r="B38" s="59" t="s">
        <v>16</v>
      </c>
      <c r="C38" s="11" t="s">
        <v>26</v>
      </c>
      <c r="D38" s="30">
        <v>1453.7754</v>
      </c>
      <c r="E38" s="30">
        <v>382.1</v>
      </c>
      <c r="F38" s="30">
        <v>1835.8754</v>
      </c>
      <c r="G38" s="30">
        <v>800</v>
      </c>
      <c r="H38" s="30">
        <v>1835.8754</v>
      </c>
      <c r="I38" s="30">
        <v>26502.255599999997</v>
      </c>
      <c r="J38" s="30">
        <v>434.5404</v>
      </c>
    </row>
    <row r="39" spans="2:10" ht="12.75" thickBot="1">
      <c r="B39" s="60"/>
      <c r="C39" s="11" t="s">
        <v>27</v>
      </c>
      <c r="D39" s="30">
        <v>1453.7754</v>
      </c>
      <c r="E39" s="30">
        <v>0</v>
      </c>
      <c r="F39" s="30">
        <v>1453.7754</v>
      </c>
      <c r="G39" s="30">
        <v>800</v>
      </c>
      <c r="H39" s="30">
        <v>1453.7754</v>
      </c>
      <c r="I39" s="30">
        <v>21152.8556</v>
      </c>
      <c r="J39" s="30">
        <v>434.5404</v>
      </c>
    </row>
    <row r="40" spans="2:10" ht="12.75" thickBot="1">
      <c r="B40" s="21" t="s">
        <v>20</v>
      </c>
      <c r="C40" s="13" t="s">
        <v>28</v>
      </c>
      <c r="D40" s="30">
        <v>1251.9276000000002</v>
      </c>
      <c r="E40" s="30">
        <v>0</v>
      </c>
      <c r="F40" s="30">
        <v>1251.9276000000002</v>
      </c>
      <c r="G40" s="30">
        <v>800</v>
      </c>
      <c r="H40" s="30">
        <v>1251.9276000000002</v>
      </c>
      <c r="I40" s="30">
        <v>18326.9864</v>
      </c>
      <c r="J40" s="30">
        <v>434.5404</v>
      </c>
    </row>
    <row r="41" spans="3:10" ht="9.75" thickBot="1">
      <c r="C41" s="14"/>
      <c r="D41" s="14"/>
      <c r="E41" s="14"/>
      <c r="F41" s="14"/>
      <c r="G41" s="14"/>
      <c r="H41" s="14"/>
      <c r="I41" s="14"/>
      <c r="J41" s="14"/>
    </row>
    <row r="42" spans="2:10" s="24" customFormat="1" ht="12.75" customHeight="1" thickBot="1">
      <c r="B42" s="22"/>
      <c r="C42" s="61" t="s">
        <v>29</v>
      </c>
      <c r="D42" s="62"/>
      <c r="E42" s="63"/>
      <c r="F42" s="23"/>
      <c r="G42" s="23"/>
      <c r="H42" s="23"/>
      <c r="I42" s="23"/>
      <c r="J42" s="23"/>
    </row>
    <row r="43" spans="3:10" ht="8.25" customHeight="1" thickBot="1">
      <c r="C43" s="25"/>
      <c r="D43" s="14"/>
      <c r="E43" s="14"/>
      <c r="F43" s="14"/>
      <c r="G43" s="14"/>
      <c r="H43" s="14"/>
      <c r="I43" s="14"/>
      <c r="J43" s="14"/>
    </row>
    <row r="44" spans="2:10" s="8" customFormat="1" ht="18.75" thickBot="1">
      <c r="B44" s="6" t="s">
        <v>48</v>
      </c>
      <c r="C44" s="17" t="s">
        <v>1</v>
      </c>
      <c r="D44" s="17" t="s">
        <v>2</v>
      </c>
      <c r="E44" s="17" t="s">
        <v>3</v>
      </c>
      <c r="F44" s="17" t="s">
        <v>4</v>
      </c>
      <c r="G44" s="17" t="s">
        <v>5</v>
      </c>
      <c r="H44" s="17" t="s">
        <v>6</v>
      </c>
      <c r="I44" s="17" t="s">
        <v>7</v>
      </c>
      <c r="J44" s="29" t="s">
        <v>50</v>
      </c>
    </row>
    <row r="45" spans="3:10" ht="9.75" thickBot="1">
      <c r="C45" s="14"/>
      <c r="D45" s="14"/>
      <c r="E45" s="14"/>
      <c r="F45" s="14"/>
      <c r="G45" s="14"/>
      <c r="H45" s="12"/>
      <c r="I45" s="14"/>
      <c r="J45" s="14"/>
    </row>
    <row r="46" spans="2:10" ht="12.75" thickBot="1">
      <c r="B46" s="64" t="s">
        <v>16</v>
      </c>
      <c r="C46" s="9" t="s">
        <v>30</v>
      </c>
      <c r="D46" s="30">
        <v>1453.7754</v>
      </c>
      <c r="E46" s="30">
        <v>216.5</v>
      </c>
      <c r="F46" s="30">
        <v>1670.2754</v>
      </c>
      <c r="G46" s="30">
        <v>800</v>
      </c>
      <c r="H46" s="30">
        <v>1670.2754</v>
      </c>
      <c r="I46" s="30">
        <v>24183.8556</v>
      </c>
      <c r="J46" s="30">
        <v>434.5404</v>
      </c>
    </row>
    <row r="47" spans="2:10" ht="12.75" thickBot="1">
      <c r="B47" s="65"/>
      <c r="C47" s="11" t="s">
        <v>31</v>
      </c>
      <c r="D47" s="30">
        <v>1453.7754</v>
      </c>
      <c r="E47" s="30">
        <v>216.5</v>
      </c>
      <c r="F47" s="30">
        <v>1670.2754</v>
      </c>
      <c r="G47" s="30">
        <v>800</v>
      </c>
      <c r="H47" s="30">
        <v>1670.2754</v>
      </c>
      <c r="I47" s="30">
        <v>24183.8556</v>
      </c>
      <c r="J47" s="30">
        <v>434.5404</v>
      </c>
    </row>
    <row r="48" spans="2:10" ht="12.75" thickBot="1">
      <c r="B48" s="60"/>
      <c r="C48" s="11" t="s">
        <v>32</v>
      </c>
      <c r="D48" s="30">
        <v>1453.7754</v>
      </c>
      <c r="E48" s="30">
        <v>0</v>
      </c>
      <c r="F48" s="30">
        <v>1453.7754</v>
      </c>
      <c r="G48" s="30">
        <v>800</v>
      </c>
      <c r="H48" s="30">
        <v>1453.7754</v>
      </c>
      <c r="I48" s="30">
        <v>21152.8556</v>
      </c>
      <c r="J48" s="30">
        <v>434.5404</v>
      </c>
    </row>
    <row r="49" spans="2:10" ht="12.75" thickBot="1">
      <c r="B49" s="59" t="s">
        <v>20</v>
      </c>
      <c r="C49" s="11" t="s">
        <v>33</v>
      </c>
      <c r="D49" s="30">
        <v>1251.9276000000002</v>
      </c>
      <c r="E49" s="30">
        <v>0</v>
      </c>
      <c r="F49" s="30">
        <v>1251.9276000000002</v>
      </c>
      <c r="G49" s="30">
        <v>800</v>
      </c>
      <c r="H49" s="30">
        <v>1251.9276000000002</v>
      </c>
      <c r="I49" s="30">
        <v>18326.9864</v>
      </c>
      <c r="J49" s="30">
        <v>434.5404</v>
      </c>
    </row>
    <row r="50" spans="2:10" ht="12.75" thickBot="1">
      <c r="B50" s="65"/>
      <c r="C50" s="11" t="s">
        <v>34</v>
      </c>
      <c r="D50" s="30">
        <v>1251.9276000000002</v>
      </c>
      <c r="E50" s="30">
        <v>0</v>
      </c>
      <c r="F50" s="30">
        <v>1251.9276000000002</v>
      </c>
      <c r="G50" s="30">
        <v>800</v>
      </c>
      <c r="H50" s="30">
        <v>1251.9276000000002</v>
      </c>
      <c r="I50" s="30">
        <v>18326.9864</v>
      </c>
      <c r="J50" s="30">
        <v>434.5404</v>
      </c>
    </row>
    <row r="51" spans="2:10" ht="12.75" thickBot="1">
      <c r="B51" s="65"/>
      <c r="C51" s="11" t="s">
        <v>35</v>
      </c>
      <c r="D51" s="30">
        <v>1251.9276000000002</v>
      </c>
      <c r="E51" s="30">
        <v>0</v>
      </c>
      <c r="F51" s="30">
        <v>1251.9276000000002</v>
      </c>
      <c r="G51" s="30">
        <v>800</v>
      </c>
      <c r="H51" s="30">
        <v>1251.9276000000002</v>
      </c>
      <c r="I51" s="30">
        <v>18326.9864</v>
      </c>
      <c r="J51" s="30">
        <v>434.5404</v>
      </c>
    </row>
    <row r="52" spans="2:12" ht="12.75" thickBot="1">
      <c r="B52" s="65"/>
      <c r="C52" s="11" t="s">
        <v>36</v>
      </c>
      <c r="D52" s="30">
        <v>1251.9276000000002</v>
      </c>
      <c r="E52" s="30">
        <v>0</v>
      </c>
      <c r="F52" s="30">
        <v>1251.9276000000002</v>
      </c>
      <c r="G52" s="30">
        <v>800</v>
      </c>
      <c r="H52" s="30">
        <v>1251.9276000000002</v>
      </c>
      <c r="I52" s="30">
        <v>18326.9864</v>
      </c>
      <c r="J52" s="30">
        <v>434.5404</v>
      </c>
      <c r="K52" s="26"/>
      <c r="L52" s="26"/>
    </row>
    <row r="53" spans="2:10" ht="12.75" thickBot="1">
      <c r="B53" s="60"/>
      <c r="C53" s="11" t="s">
        <v>37</v>
      </c>
      <c r="D53" s="30">
        <v>1251.9276000000002</v>
      </c>
      <c r="E53" s="30">
        <v>0</v>
      </c>
      <c r="F53" s="30">
        <v>1251.9276000000002</v>
      </c>
      <c r="G53" s="30">
        <v>800</v>
      </c>
      <c r="H53" s="30">
        <v>1251.9276000000002</v>
      </c>
      <c r="I53" s="30">
        <v>18326.9864</v>
      </c>
      <c r="J53" s="30">
        <v>434.5404</v>
      </c>
    </row>
    <row r="54" spans="2:10" ht="12.75" thickBot="1">
      <c r="B54" s="59" t="s">
        <v>38</v>
      </c>
      <c r="C54" s="11" t="s">
        <v>39</v>
      </c>
      <c r="D54" s="30">
        <v>1111.4022</v>
      </c>
      <c r="E54" s="30">
        <v>0</v>
      </c>
      <c r="F54" s="30">
        <v>1111.4022</v>
      </c>
      <c r="G54" s="30">
        <v>800</v>
      </c>
      <c r="H54" s="30">
        <v>1111.4022</v>
      </c>
      <c r="I54" s="30">
        <v>16359.630799999999</v>
      </c>
      <c r="J54" s="30">
        <v>434.5404</v>
      </c>
    </row>
    <row r="55" spans="2:10" ht="12.75" thickBot="1">
      <c r="B55" s="65"/>
      <c r="C55" s="11" t="s">
        <v>40</v>
      </c>
      <c r="D55" s="30">
        <v>1111.4022</v>
      </c>
      <c r="E55" s="30">
        <v>0</v>
      </c>
      <c r="F55" s="30">
        <v>1111.4022</v>
      </c>
      <c r="G55" s="30">
        <v>800</v>
      </c>
      <c r="H55" s="30">
        <v>1111.4022</v>
      </c>
      <c r="I55" s="30">
        <v>16359.630799999999</v>
      </c>
      <c r="J55" s="30">
        <v>434.5404</v>
      </c>
    </row>
    <row r="56" spans="2:10" ht="12.75" thickBot="1">
      <c r="B56" s="65"/>
      <c r="C56" s="11" t="s">
        <v>41</v>
      </c>
      <c r="D56" s="30">
        <v>1111.4022</v>
      </c>
      <c r="E56" s="30">
        <v>0</v>
      </c>
      <c r="F56" s="30">
        <v>1111.4022</v>
      </c>
      <c r="G56" s="30">
        <v>800</v>
      </c>
      <c r="H56" s="30">
        <v>1111.4022</v>
      </c>
      <c r="I56" s="30">
        <v>16359.630799999999</v>
      </c>
      <c r="J56" s="30">
        <v>434.5404</v>
      </c>
    </row>
    <row r="57" spans="2:10" ht="12.75" thickBot="1">
      <c r="B57" s="65"/>
      <c r="C57" s="11" t="s">
        <v>42</v>
      </c>
      <c r="D57" s="30">
        <v>1111.4022</v>
      </c>
      <c r="E57" s="30">
        <v>0</v>
      </c>
      <c r="F57" s="30">
        <v>1111.4022</v>
      </c>
      <c r="G57" s="30">
        <v>800</v>
      </c>
      <c r="H57" s="30">
        <v>1111.4022</v>
      </c>
      <c r="I57" s="30">
        <v>16359.630799999999</v>
      </c>
      <c r="J57" s="30">
        <v>434.5404</v>
      </c>
    </row>
    <row r="58" spans="2:10" ht="12.75" thickBot="1">
      <c r="B58" s="68"/>
      <c r="C58" s="13" t="s">
        <v>43</v>
      </c>
      <c r="D58" s="30">
        <v>1111.4022</v>
      </c>
      <c r="E58" s="30">
        <v>0</v>
      </c>
      <c r="F58" s="30">
        <v>1111.4022</v>
      </c>
      <c r="G58" s="30">
        <v>800</v>
      </c>
      <c r="H58" s="30">
        <v>1111.4022</v>
      </c>
      <c r="I58" s="30">
        <v>16359.630799999999</v>
      </c>
      <c r="J58" s="30">
        <v>434.5404</v>
      </c>
    </row>
    <row r="59" spans="11:12" ht="14.25">
      <c r="K59" s="27"/>
      <c r="L59" s="27"/>
    </row>
    <row r="60" spans="3:12" ht="22.5" customHeight="1" thickBot="1">
      <c r="C60" s="2" t="s">
        <v>44</v>
      </c>
      <c r="K60" s="27"/>
      <c r="L60" s="27"/>
    </row>
    <row r="61" spans="3:12" ht="22.5" customHeight="1" thickBot="1">
      <c r="C61" s="69" t="s">
        <v>46</v>
      </c>
      <c r="D61" s="69"/>
      <c r="E61" s="70"/>
      <c r="F61" s="10">
        <v>3581.04</v>
      </c>
      <c r="G61" s="26"/>
      <c r="K61" s="27"/>
      <c r="L61" s="27"/>
    </row>
    <row r="62" spans="3:6" ht="22.5" customHeight="1">
      <c r="C62" s="2" t="s">
        <v>45</v>
      </c>
      <c r="F62" s="10">
        <v>2073.54</v>
      </c>
    </row>
  </sheetData>
  <sheetProtection/>
  <mergeCells count="14">
    <mergeCell ref="B54:B58"/>
    <mergeCell ref="C61:E61"/>
    <mergeCell ref="B16:B18"/>
    <mergeCell ref="B19:B21"/>
    <mergeCell ref="B22:B24"/>
    <mergeCell ref="B25:B26"/>
    <mergeCell ref="B32:B34"/>
    <mergeCell ref="B35:B37"/>
    <mergeCell ref="B38:B39"/>
    <mergeCell ref="C42:E42"/>
    <mergeCell ref="B46:B48"/>
    <mergeCell ref="B49:B53"/>
    <mergeCell ref="C2:J5"/>
    <mergeCell ref="C6:J7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2"/>
  <sheetViews>
    <sheetView view="pageBreakPreview" zoomScale="145" zoomScaleSheetLayoutView="145" zoomScalePageLayoutView="0" workbookViewId="0" topLeftCell="A1">
      <selection activeCell="A1" sqref="A1:J10"/>
    </sheetView>
  </sheetViews>
  <sheetFormatPr defaultColWidth="11.421875" defaultRowHeight="12.75"/>
  <cols>
    <col min="1" max="1" width="3.00390625" style="2" customWidth="1"/>
    <col min="2" max="2" width="11.140625" style="1" bestFit="1" customWidth="1"/>
    <col min="3" max="3" width="30.28125" style="2" bestFit="1" customWidth="1"/>
    <col min="4" max="9" width="14.421875" style="2" customWidth="1"/>
    <col min="10" max="10" width="14.7109375" style="2" customWidth="1"/>
    <col min="11" max="11" width="5.421875" style="2" customWidth="1"/>
    <col min="12" max="12" width="16.28125" style="2" bestFit="1" customWidth="1"/>
    <col min="13" max="16384" width="11.421875" style="2" customWidth="1"/>
  </cols>
  <sheetData>
    <row r="2" spans="3:10" ht="9" customHeight="1">
      <c r="C2" s="66" t="s">
        <v>47</v>
      </c>
      <c r="D2" s="66"/>
      <c r="E2" s="66"/>
      <c r="F2" s="66"/>
      <c r="G2" s="66"/>
      <c r="H2" s="66"/>
      <c r="I2" s="66"/>
      <c r="J2" s="66"/>
    </row>
    <row r="3" spans="2:10" ht="9" customHeight="1">
      <c r="B3" s="3"/>
      <c r="C3" s="66"/>
      <c r="D3" s="66"/>
      <c r="E3" s="66"/>
      <c r="F3" s="66"/>
      <c r="G3" s="66"/>
      <c r="H3" s="66"/>
      <c r="I3" s="66"/>
      <c r="J3" s="66"/>
    </row>
    <row r="4" spans="3:10" ht="9" customHeight="1">
      <c r="C4" s="66"/>
      <c r="D4" s="66"/>
      <c r="E4" s="66"/>
      <c r="F4" s="66"/>
      <c r="G4" s="66"/>
      <c r="H4" s="66"/>
      <c r="I4" s="66"/>
      <c r="J4" s="66"/>
    </row>
    <row r="5" spans="3:10" ht="9" customHeight="1">
      <c r="C5" s="66"/>
      <c r="D5" s="66"/>
      <c r="E5" s="66"/>
      <c r="F5" s="66"/>
      <c r="G5" s="66"/>
      <c r="H5" s="66"/>
      <c r="I5" s="66"/>
      <c r="J5" s="66"/>
    </row>
    <row r="6" spans="3:10" ht="9" customHeight="1">
      <c r="C6" s="67" t="s">
        <v>52</v>
      </c>
      <c r="D6" s="67"/>
      <c r="E6" s="67"/>
      <c r="F6" s="67"/>
      <c r="G6" s="67"/>
      <c r="H6" s="67"/>
      <c r="I6" s="67"/>
      <c r="J6" s="67"/>
    </row>
    <row r="7" spans="3:10" ht="9" customHeight="1">
      <c r="C7" s="67"/>
      <c r="D7" s="67"/>
      <c r="E7" s="67"/>
      <c r="F7" s="67"/>
      <c r="G7" s="67"/>
      <c r="H7" s="67"/>
      <c r="I7" s="67"/>
      <c r="J7" s="67"/>
    </row>
    <row r="9" ht="9">
      <c r="B9" s="1" t="s">
        <v>51</v>
      </c>
    </row>
    <row r="11" ht="9.75" thickBot="1"/>
    <row r="12" spans="3:10" ht="9.75" thickBot="1">
      <c r="C12" s="4" t="s">
        <v>0</v>
      </c>
      <c r="E12" s="5"/>
      <c r="F12" s="5"/>
      <c r="G12" s="5"/>
      <c r="H12" s="5"/>
      <c r="I12" s="5"/>
      <c r="J12" s="5"/>
    </row>
    <row r="13" ht="8.25" customHeight="1" thickBot="1"/>
    <row r="14" spans="2:10" s="8" customFormat="1" ht="21" customHeight="1" thickBot="1">
      <c r="B14" s="6" t="s">
        <v>48</v>
      </c>
      <c r="C14" s="7" t="s">
        <v>1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9" t="s">
        <v>50</v>
      </c>
    </row>
    <row r="15" ht="9.75" thickBot="1"/>
    <row r="16" spans="2:10" ht="12.75" thickBot="1">
      <c r="B16" s="64" t="s">
        <v>8</v>
      </c>
      <c r="C16" s="9" t="s">
        <v>9</v>
      </c>
      <c r="D16" s="10">
        <v>2242.82538</v>
      </c>
      <c r="E16" s="10">
        <v>771.06771</v>
      </c>
      <c r="F16" s="10">
        <v>3013.8930900000005</v>
      </c>
      <c r="G16" s="10">
        <v>860</v>
      </c>
      <c r="H16" s="10">
        <v>3013.8930900000005</v>
      </c>
      <c r="I16" s="10">
        <v>43054.503260000005</v>
      </c>
      <c r="J16" s="10">
        <v>438.34</v>
      </c>
    </row>
    <row r="17" spans="2:10" ht="12.75" thickBot="1">
      <c r="B17" s="65"/>
      <c r="C17" s="11" t="s">
        <v>10</v>
      </c>
      <c r="D17" s="10">
        <v>2242.82538</v>
      </c>
      <c r="E17" s="10">
        <v>385.5389</v>
      </c>
      <c r="F17" s="10">
        <v>2628.3642800000002</v>
      </c>
      <c r="G17" s="10">
        <v>860</v>
      </c>
      <c r="H17" s="10">
        <v>2628.3642800000002</v>
      </c>
      <c r="I17" s="10">
        <v>37657.09992</v>
      </c>
      <c r="J17" s="10">
        <v>438.34</v>
      </c>
    </row>
    <row r="18" spans="2:10" ht="12.75" thickBot="1">
      <c r="B18" s="60"/>
      <c r="C18" s="11" t="s">
        <v>11</v>
      </c>
      <c r="D18" s="10">
        <v>2242.82538</v>
      </c>
      <c r="E18" s="10">
        <v>0</v>
      </c>
      <c r="F18" s="10">
        <v>2242.82538</v>
      </c>
      <c r="G18" s="10">
        <v>860</v>
      </c>
      <c r="H18" s="10">
        <v>2242.82538</v>
      </c>
      <c r="I18" s="10">
        <v>32259.555320000003</v>
      </c>
      <c r="J18" s="10">
        <v>438.34</v>
      </c>
    </row>
    <row r="19" spans="2:10" ht="12.75" thickBot="1">
      <c r="B19" s="59" t="s">
        <v>12</v>
      </c>
      <c r="C19" s="11" t="s">
        <v>13</v>
      </c>
      <c r="D19" s="10">
        <v>1933.4690070000001</v>
      </c>
      <c r="E19" s="10">
        <v>771.06771</v>
      </c>
      <c r="F19" s="10">
        <v>2704.536717</v>
      </c>
      <c r="G19" s="10">
        <v>860</v>
      </c>
      <c r="H19" s="10">
        <v>2704.536717</v>
      </c>
      <c r="I19" s="10">
        <v>38723.514038</v>
      </c>
      <c r="J19" s="10">
        <v>438.34</v>
      </c>
    </row>
    <row r="20" spans="2:10" ht="12.75" thickBot="1">
      <c r="B20" s="65"/>
      <c r="C20" s="11" t="s">
        <v>14</v>
      </c>
      <c r="D20" s="10">
        <v>1933.4690070000001</v>
      </c>
      <c r="E20" s="10">
        <v>385.5389</v>
      </c>
      <c r="F20" s="10">
        <v>2319.007907</v>
      </c>
      <c r="G20" s="10">
        <v>860</v>
      </c>
      <c r="H20" s="10">
        <v>2319.007907</v>
      </c>
      <c r="I20" s="10">
        <v>33326.110698000004</v>
      </c>
      <c r="J20" s="10">
        <v>438.34</v>
      </c>
    </row>
    <row r="21" spans="2:10" ht="12.75" thickBot="1">
      <c r="B21" s="60"/>
      <c r="C21" s="11" t="s">
        <v>15</v>
      </c>
      <c r="D21" s="10">
        <v>1933.4690070000001</v>
      </c>
      <c r="E21" s="10">
        <v>0</v>
      </c>
      <c r="F21" s="10">
        <v>1933.4690070000001</v>
      </c>
      <c r="G21" s="10">
        <v>860</v>
      </c>
      <c r="H21" s="10">
        <v>1933.4690070000001</v>
      </c>
      <c r="I21" s="10">
        <v>27928.566098000003</v>
      </c>
      <c r="J21" s="10">
        <v>438.34</v>
      </c>
    </row>
    <row r="22" spans="2:10" ht="12.75" thickBot="1">
      <c r="B22" s="59" t="s">
        <v>16</v>
      </c>
      <c r="C22" s="11" t="s">
        <v>17</v>
      </c>
      <c r="D22" s="10">
        <v>1466.8593786</v>
      </c>
      <c r="E22" s="10">
        <v>0</v>
      </c>
      <c r="F22" s="10">
        <v>1466.8593786</v>
      </c>
      <c r="G22" s="10">
        <v>860</v>
      </c>
      <c r="H22" s="10">
        <v>1466.8593786</v>
      </c>
      <c r="I22" s="10">
        <v>21396.031300399998</v>
      </c>
      <c r="J22" s="10">
        <v>438.34</v>
      </c>
    </row>
    <row r="23" spans="2:10" ht="12.75" thickBot="1">
      <c r="B23" s="65"/>
      <c r="C23" s="11" t="s">
        <v>18</v>
      </c>
      <c r="D23" s="10">
        <v>1466.8593786</v>
      </c>
      <c r="E23" s="10">
        <v>0</v>
      </c>
      <c r="F23" s="10">
        <v>1466.8593786</v>
      </c>
      <c r="G23" s="10">
        <v>860</v>
      </c>
      <c r="H23" s="10">
        <v>1466.8593786</v>
      </c>
      <c r="I23" s="10">
        <v>21396.031300399998</v>
      </c>
      <c r="J23" s="10">
        <v>438.34</v>
      </c>
    </row>
    <row r="24" spans="2:10" ht="12.75" thickBot="1">
      <c r="B24" s="60"/>
      <c r="C24" s="12" t="s">
        <v>19</v>
      </c>
      <c r="D24" s="10">
        <v>1466.8593786</v>
      </c>
      <c r="E24" s="10">
        <v>0</v>
      </c>
      <c r="F24" s="10">
        <v>1466.8593786</v>
      </c>
      <c r="G24" s="10">
        <v>860</v>
      </c>
      <c r="H24" s="10">
        <v>1466.8593786</v>
      </c>
      <c r="I24" s="10">
        <v>21396.031300399998</v>
      </c>
      <c r="J24" s="10">
        <v>438.34</v>
      </c>
    </row>
    <row r="25" spans="2:10" ht="12.75" customHeight="1" thickBot="1">
      <c r="B25" s="59" t="s">
        <v>20</v>
      </c>
      <c r="C25" s="12" t="s">
        <v>21</v>
      </c>
      <c r="D25" s="10">
        <v>1263.1949484000002</v>
      </c>
      <c r="E25" s="10">
        <v>0</v>
      </c>
      <c r="F25" s="10">
        <v>1263.1949484000002</v>
      </c>
      <c r="G25" s="10">
        <v>860</v>
      </c>
      <c r="H25" s="10">
        <v>1263.1949484000002</v>
      </c>
      <c r="I25" s="10">
        <v>18544.729277600003</v>
      </c>
      <c r="J25" s="10">
        <v>438.34</v>
      </c>
    </row>
    <row r="26" spans="2:10" ht="12.75" thickBot="1">
      <c r="B26" s="68"/>
      <c r="C26" s="13" t="s">
        <v>22</v>
      </c>
      <c r="D26" s="10">
        <v>1263.1949484000002</v>
      </c>
      <c r="E26" s="10">
        <v>0</v>
      </c>
      <c r="F26" s="10">
        <v>1263.1949484000002</v>
      </c>
      <c r="G26" s="10">
        <v>860</v>
      </c>
      <c r="H26" s="10">
        <v>1263.1949484000002</v>
      </c>
      <c r="I26" s="10">
        <v>18544.729277600003</v>
      </c>
      <c r="J26" s="10">
        <v>438.34</v>
      </c>
    </row>
    <row r="27" spans="3:10" ht="9.75" thickBot="1">
      <c r="C27" s="14"/>
      <c r="D27" s="14"/>
      <c r="E27" s="14"/>
      <c r="F27" s="14"/>
      <c r="G27" s="14"/>
      <c r="H27" s="15"/>
      <c r="I27" s="14"/>
      <c r="J27" s="14"/>
    </row>
    <row r="28" spans="3:10" ht="9.75" thickBot="1">
      <c r="C28" s="16" t="s">
        <v>23</v>
      </c>
      <c r="D28" s="14"/>
      <c r="E28" s="14"/>
      <c r="F28" s="14"/>
      <c r="G28" s="14"/>
      <c r="H28" s="15"/>
      <c r="I28" s="14"/>
      <c r="J28" s="14"/>
    </row>
    <row r="29" spans="3:10" ht="8.25" customHeight="1" thickBot="1">
      <c r="C29" s="14"/>
      <c r="D29" s="14"/>
      <c r="E29" s="14"/>
      <c r="F29" s="14"/>
      <c r="G29" s="14"/>
      <c r="H29" s="15"/>
      <c r="I29" s="14"/>
      <c r="J29" s="14"/>
    </row>
    <row r="30" spans="2:10" s="8" customFormat="1" ht="18.75" thickBot="1">
      <c r="B30" s="6" t="s">
        <v>48</v>
      </c>
      <c r="C30" s="17" t="s">
        <v>1</v>
      </c>
      <c r="D30" s="17" t="s">
        <v>2</v>
      </c>
      <c r="E30" s="17" t="s">
        <v>3</v>
      </c>
      <c r="F30" s="17" t="s">
        <v>4</v>
      </c>
      <c r="G30" s="18" t="s">
        <v>5</v>
      </c>
      <c r="H30" s="19" t="s">
        <v>6</v>
      </c>
      <c r="I30" s="20" t="s">
        <v>7</v>
      </c>
      <c r="J30" s="29" t="s">
        <v>50</v>
      </c>
    </row>
    <row r="31" spans="3:10" ht="9.75" thickBot="1">
      <c r="C31" s="14"/>
      <c r="D31" s="14"/>
      <c r="E31" s="14"/>
      <c r="F31" s="14"/>
      <c r="G31" s="14"/>
      <c r="H31" s="12"/>
      <c r="I31" s="14"/>
      <c r="J31" s="14"/>
    </row>
    <row r="32" spans="2:10" ht="12.75" thickBot="1">
      <c r="B32" s="64" t="s">
        <v>8</v>
      </c>
      <c r="C32" s="9" t="s">
        <v>9</v>
      </c>
      <c r="D32" s="10">
        <v>2242.82538</v>
      </c>
      <c r="E32" s="10">
        <v>771.06771</v>
      </c>
      <c r="F32" s="10">
        <v>3013.8930900000005</v>
      </c>
      <c r="G32" s="10">
        <v>860</v>
      </c>
      <c r="H32" s="10">
        <v>3013.8930900000005</v>
      </c>
      <c r="I32" s="10">
        <v>43054.503260000005</v>
      </c>
      <c r="J32" s="10">
        <v>438.34</v>
      </c>
    </row>
    <row r="33" spans="2:10" ht="12.75" thickBot="1">
      <c r="B33" s="65"/>
      <c r="C33" s="11" t="s">
        <v>10</v>
      </c>
      <c r="D33" s="10">
        <v>2242.82538</v>
      </c>
      <c r="E33" s="10">
        <v>385.5389</v>
      </c>
      <c r="F33" s="10">
        <v>2628.3642800000002</v>
      </c>
      <c r="G33" s="10">
        <v>860</v>
      </c>
      <c r="H33" s="10">
        <v>2628.3642800000002</v>
      </c>
      <c r="I33" s="10">
        <v>37657.09992</v>
      </c>
      <c r="J33" s="10">
        <v>438.34</v>
      </c>
    </row>
    <row r="34" spans="2:10" ht="12.75" thickBot="1">
      <c r="B34" s="60"/>
      <c r="C34" s="11" t="s">
        <v>24</v>
      </c>
      <c r="D34" s="10">
        <v>2242.82538</v>
      </c>
      <c r="E34" s="10">
        <v>0</v>
      </c>
      <c r="F34" s="10">
        <v>2242.82538</v>
      </c>
      <c r="G34" s="10">
        <v>860</v>
      </c>
      <c r="H34" s="10">
        <v>2242.82538</v>
      </c>
      <c r="I34" s="10">
        <v>32259.555320000003</v>
      </c>
      <c r="J34" s="10">
        <v>438.34</v>
      </c>
    </row>
    <row r="35" spans="2:10" ht="12.75" thickBot="1">
      <c r="B35" s="59" t="s">
        <v>12</v>
      </c>
      <c r="C35" s="11" t="s">
        <v>13</v>
      </c>
      <c r="D35" s="10">
        <v>1933.4690070000001</v>
      </c>
      <c r="E35" s="10">
        <v>771.06771</v>
      </c>
      <c r="F35" s="10">
        <v>2704.536717</v>
      </c>
      <c r="G35" s="10">
        <v>860</v>
      </c>
      <c r="H35" s="10">
        <v>2704.536717</v>
      </c>
      <c r="I35" s="10">
        <v>38723.514038</v>
      </c>
      <c r="J35" s="10">
        <v>438.34</v>
      </c>
    </row>
    <row r="36" spans="2:10" ht="12.75" thickBot="1">
      <c r="B36" s="65"/>
      <c r="C36" s="11" t="s">
        <v>14</v>
      </c>
      <c r="D36" s="10">
        <v>1933.4690070000001</v>
      </c>
      <c r="E36" s="10">
        <v>385.5389</v>
      </c>
      <c r="F36" s="10">
        <v>2319.007907</v>
      </c>
      <c r="G36" s="10">
        <v>860</v>
      </c>
      <c r="H36" s="10">
        <v>2319.007907</v>
      </c>
      <c r="I36" s="10">
        <v>33326.110698000004</v>
      </c>
      <c r="J36" s="10">
        <v>438.34</v>
      </c>
    </row>
    <row r="37" spans="2:10" ht="12.75" thickBot="1">
      <c r="B37" s="60"/>
      <c r="C37" s="11" t="s">
        <v>25</v>
      </c>
      <c r="D37" s="10">
        <v>1933.4690070000001</v>
      </c>
      <c r="E37" s="10">
        <v>0</v>
      </c>
      <c r="F37" s="10">
        <v>1933.4690070000001</v>
      </c>
      <c r="G37" s="10">
        <v>860</v>
      </c>
      <c r="H37" s="10">
        <v>1933.4690070000001</v>
      </c>
      <c r="I37" s="10">
        <v>27928.566098000003</v>
      </c>
      <c r="J37" s="10">
        <v>438.34</v>
      </c>
    </row>
    <row r="38" spans="2:10" ht="12.75" thickBot="1">
      <c r="B38" s="59" t="s">
        <v>16</v>
      </c>
      <c r="C38" s="11" t="s">
        <v>26</v>
      </c>
      <c r="D38" s="10">
        <v>1466.8593786</v>
      </c>
      <c r="E38" s="10">
        <v>385.5389</v>
      </c>
      <c r="F38" s="10">
        <v>1852.3982786</v>
      </c>
      <c r="G38" s="10">
        <v>860</v>
      </c>
      <c r="H38" s="10">
        <v>1852.3982786</v>
      </c>
      <c r="I38" s="10">
        <v>26793.5759004</v>
      </c>
      <c r="J38" s="10">
        <v>438.34</v>
      </c>
    </row>
    <row r="39" spans="2:10" ht="12.75" thickBot="1">
      <c r="B39" s="60"/>
      <c r="C39" s="11" t="s">
        <v>27</v>
      </c>
      <c r="D39" s="10">
        <v>1466.8593786</v>
      </c>
      <c r="E39" s="10">
        <v>0</v>
      </c>
      <c r="F39" s="10">
        <v>1466.8593786</v>
      </c>
      <c r="G39" s="10">
        <v>860</v>
      </c>
      <c r="H39" s="10">
        <v>1466.8593786</v>
      </c>
      <c r="I39" s="10">
        <v>21396.031300399998</v>
      </c>
      <c r="J39" s="10">
        <v>438.34</v>
      </c>
    </row>
    <row r="40" spans="2:10" ht="12.75" thickBot="1">
      <c r="B40" s="21" t="s">
        <v>20</v>
      </c>
      <c r="C40" s="13" t="s">
        <v>28</v>
      </c>
      <c r="D40" s="10">
        <v>1263.1949484000002</v>
      </c>
      <c r="E40" s="10">
        <v>0</v>
      </c>
      <c r="F40" s="10">
        <v>1263.1949484000002</v>
      </c>
      <c r="G40" s="10">
        <v>860</v>
      </c>
      <c r="H40" s="10">
        <v>1263.1949484000002</v>
      </c>
      <c r="I40" s="10">
        <v>18544.729277600003</v>
      </c>
      <c r="J40" s="10">
        <v>438.34</v>
      </c>
    </row>
    <row r="41" spans="3:10" ht="9.75" thickBot="1">
      <c r="C41" s="14"/>
      <c r="D41" s="14"/>
      <c r="E41" s="14"/>
      <c r="F41" s="14"/>
      <c r="G41" s="14"/>
      <c r="H41" s="14"/>
      <c r="I41" s="14"/>
      <c r="J41" s="14"/>
    </row>
    <row r="42" spans="2:10" s="24" customFormat="1" ht="12.75" customHeight="1" thickBot="1">
      <c r="B42" s="22"/>
      <c r="C42" s="61" t="s">
        <v>29</v>
      </c>
      <c r="D42" s="62"/>
      <c r="E42" s="63"/>
      <c r="F42" s="23"/>
      <c r="G42" s="23"/>
      <c r="H42" s="23"/>
      <c r="I42" s="23"/>
      <c r="J42" s="23"/>
    </row>
    <row r="43" spans="3:10" ht="8.25" customHeight="1" thickBot="1">
      <c r="C43" s="25"/>
      <c r="D43" s="14"/>
      <c r="E43" s="14"/>
      <c r="F43" s="14"/>
      <c r="G43" s="14"/>
      <c r="H43" s="14"/>
      <c r="I43" s="14"/>
      <c r="J43" s="14"/>
    </row>
    <row r="44" spans="2:10" s="8" customFormat="1" ht="18.75" thickBot="1">
      <c r="B44" s="6" t="s">
        <v>48</v>
      </c>
      <c r="C44" s="17" t="s">
        <v>1</v>
      </c>
      <c r="D44" s="17" t="s">
        <v>2</v>
      </c>
      <c r="E44" s="17" t="s">
        <v>3</v>
      </c>
      <c r="F44" s="17" t="s">
        <v>4</v>
      </c>
      <c r="G44" s="17" t="s">
        <v>5</v>
      </c>
      <c r="H44" s="17" t="s">
        <v>6</v>
      </c>
      <c r="I44" s="17" t="s">
        <v>7</v>
      </c>
      <c r="J44" s="29" t="s">
        <v>50</v>
      </c>
    </row>
    <row r="45" spans="3:10" ht="9.75" thickBot="1">
      <c r="C45" s="14"/>
      <c r="D45" s="14"/>
      <c r="E45" s="14"/>
      <c r="F45" s="14"/>
      <c r="G45" s="14"/>
      <c r="H45" s="12"/>
      <c r="I45" s="14"/>
      <c r="J45" s="14"/>
    </row>
    <row r="46" spans="2:10" ht="12.75" thickBot="1">
      <c r="B46" s="64" t="s">
        <v>16</v>
      </c>
      <c r="C46" s="9" t="s">
        <v>30</v>
      </c>
      <c r="D46" s="10">
        <v>1466.8593786</v>
      </c>
      <c r="E46" s="10">
        <v>218.4485</v>
      </c>
      <c r="F46" s="10">
        <v>1685.3078785999999</v>
      </c>
      <c r="G46" s="10">
        <v>860</v>
      </c>
      <c r="H46" s="10">
        <v>1685.3078785999999</v>
      </c>
      <c r="I46" s="10">
        <v>24454.310300399997</v>
      </c>
      <c r="J46" s="10">
        <v>438.34</v>
      </c>
    </row>
    <row r="47" spans="2:10" ht="12.75" thickBot="1">
      <c r="B47" s="65"/>
      <c r="C47" s="11" t="s">
        <v>31</v>
      </c>
      <c r="D47" s="10">
        <v>1466.8593786</v>
      </c>
      <c r="E47" s="10">
        <v>218.4485</v>
      </c>
      <c r="F47" s="10">
        <v>1685.3078785999999</v>
      </c>
      <c r="G47" s="10">
        <v>860</v>
      </c>
      <c r="H47" s="10">
        <v>1685.3078785999999</v>
      </c>
      <c r="I47" s="10">
        <v>24454.310300399997</v>
      </c>
      <c r="J47" s="10">
        <v>438.34</v>
      </c>
    </row>
    <row r="48" spans="2:10" ht="12.75" thickBot="1">
      <c r="B48" s="60"/>
      <c r="C48" s="11" t="s">
        <v>32</v>
      </c>
      <c r="D48" s="10">
        <v>1466.8593786</v>
      </c>
      <c r="E48" s="10">
        <v>0</v>
      </c>
      <c r="F48" s="10">
        <v>1466.8593786</v>
      </c>
      <c r="G48" s="10">
        <v>860</v>
      </c>
      <c r="H48" s="10">
        <v>1466.8593786</v>
      </c>
      <c r="I48" s="10">
        <v>21396.031300399998</v>
      </c>
      <c r="J48" s="10">
        <v>438.34</v>
      </c>
    </row>
    <row r="49" spans="2:10" ht="12.75" thickBot="1">
      <c r="B49" s="59" t="s">
        <v>20</v>
      </c>
      <c r="C49" s="11" t="s">
        <v>33</v>
      </c>
      <c r="D49" s="10">
        <v>1263.1949484000002</v>
      </c>
      <c r="E49" s="10">
        <v>0</v>
      </c>
      <c r="F49" s="10">
        <v>1263.1949484000002</v>
      </c>
      <c r="G49" s="10">
        <v>860</v>
      </c>
      <c r="H49" s="10">
        <v>1263.1949484000002</v>
      </c>
      <c r="I49" s="10">
        <v>18544.729277600003</v>
      </c>
      <c r="J49" s="10">
        <v>438.34</v>
      </c>
    </row>
    <row r="50" spans="2:10" ht="12.75" thickBot="1">
      <c r="B50" s="65"/>
      <c r="C50" s="11" t="s">
        <v>34</v>
      </c>
      <c r="D50" s="10">
        <v>1263.1949484000002</v>
      </c>
      <c r="E50" s="10">
        <v>0</v>
      </c>
      <c r="F50" s="10">
        <v>1263.1949484000002</v>
      </c>
      <c r="G50" s="10">
        <v>860</v>
      </c>
      <c r="H50" s="10">
        <v>1263.1949484000002</v>
      </c>
      <c r="I50" s="10">
        <v>18544.729277600003</v>
      </c>
      <c r="J50" s="10">
        <v>438.34</v>
      </c>
    </row>
    <row r="51" spans="2:10" ht="12.75" thickBot="1">
      <c r="B51" s="65"/>
      <c r="C51" s="11" t="s">
        <v>35</v>
      </c>
      <c r="D51" s="10">
        <v>1263.1949484000002</v>
      </c>
      <c r="E51" s="10">
        <v>0</v>
      </c>
      <c r="F51" s="10">
        <v>1263.1949484000002</v>
      </c>
      <c r="G51" s="10">
        <v>860</v>
      </c>
      <c r="H51" s="10">
        <v>1263.1949484000002</v>
      </c>
      <c r="I51" s="10">
        <v>18544.729277600003</v>
      </c>
      <c r="J51" s="10">
        <v>438.34</v>
      </c>
    </row>
    <row r="52" spans="2:12" ht="12.75" thickBot="1">
      <c r="B52" s="65"/>
      <c r="C52" s="11" t="s">
        <v>36</v>
      </c>
      <c r="D52" s="10">
        <v>1263.1949484000002</v>
      </c>
      <c r="E52" s="10">
        <v>0</v>
      </c>
      <c r="F52" s="10">
        <v>1263.1949484000002</v>
      </c>
      <c r="G52" s="10">
        <v>860</v>
      </c>
      <c r="H52" s="10">
        <v>1263.1949484000002</v>
      </c>
      <c r="I52" s="10">
        <v>18544.729277600003</v>
      </c>
      <c r="J52" s="10">
        <v>438.34</v>
      </c>
      <c r="K52" s="26"/>
      <c r="L52" s="26"/>
    </row>
    <row r="53" spans="2:10" ht="12.75" thickBot="1">
      <c r="B53" s="60"/>
      <c r="C53" s="11" t="s">
        <v>37</v>
      </c>
      <c r="D53" s="10">
        <v>1263.1949484000002</v>
      </c>
      <c r="E53" s="10">
        <v>0</v>
      </c>
      <c r="F53" s="10">
        <v>1263.1949484000002</v>
      </c>
      <c r="G53" s="10">
        <v>860</v>
      </c>
      <c r="H53" s="10">
        <v>1263.1949484000002</v>
      </c>
      <c r="I53" s="10">
        <v>18544.729277600003</v>
      </c>
      <c r="J53" s="10">
        <v>438.34</v>
      </c>
    </row>
    <row r="54" spans="2:10" ht="12.75" thickBot="1">
      <c r="B54" s="59" t="s">
        <v>38</v>
      </c>
      <c r="C54" s="11" t="s">
        <v>39</v>
      </c>
      <c r="D54" s="10">
        <v>1121.4048198</v>
      </c>
      <c r="E54" s="10">
        <v>0</v>
      </c>
      <c r="F54" s="10">
        <v>1121.4048198</v>
      </c>
      <c r="G54" s="10">
        <v>860</v>
      </c>
      <c r="H54" s="10">
        <v>1121.4048198</v>
      </c>
      <c r="I54" s="10">
        <v>16559.6674772</v>
      </c>
      <c r="J54" s="10">
        <v>438.34</v>
      </c>
    </row>
    <row r="55" spans="2:10" ht="12.75" thickBot="1">
      <c r="B55" s="65"/>
      <c r="C55" s="11" t="s">
        <v>40</v>
      </c>
      <c r="D55" s="10">
        <v>1121.4048198</v>
      </c>
      <c r="E55" s="10">
        <v>0</v>
      </c>
      <c r="F55" s="10">
        <v>1121.4048198</v>
      </c>
      <c r="G55" s="10">
        <v>860</v>
      </c>
      <c r="H55" s="10">
        <v>1121.4048198</v>
      </c>
      <c r="I55" s="10">
        <v>16559.6674772</v>
      </c>
      <c r="J55" s="10">
        <v>438.34</v>
      </c>
    </row>
    <row r="56" spans="2:10" ht="12.75" thickBot="1">
      <c r="B56" s="65"/>
      <c r="C56" s="11" t="s">
        <v>41</v>
      </c>
      <c r="D56" s="10">
        <v>1121.4048198</v>
      </c>
      <c r="E56" s="10">
        <v>0</v>
      </c>
      <c r="F56" s="10">
        <v>1121.4048198</v>
      </c>
      <c r="G56" s="10">
        <v>860</v>
      </c>
      <c r="H56" s="10">
        <v>1121.4048198</v>
      </c>
      <c r="I56" s="10">
        <v>16559.6674772</v>
      </c>
      <c r="J56" s="10">
        <v>438.34</v>
      </c>
    </row>
    <row r="57" spans="2:10" ht="12.75" thickBot="1">
      <c r="B57" s="65"/>
      <c r="C57" s="11" t="s">
        <v>42</v>
      </c>
      <c r="D57" s="10">
        <v>1121.4048198</v>
      </c>
      <c r="E57" s="10">
        <v>0</v>
      </c>
      <c r="F57" s="10">
        <v>1121.4048198</v>
      </c>
      <c r="G57" s="10">
        <v>860</v>
      </c>
      <c r="H57" s="10">
        <v>1121.4048198</v>
      </c>
      <c r="I57" s="10">
        <v>16559.6674772</v>
      </c>
      <c r="J57" s="10">
        <v>438.34</v>
      </c>
    </row>
    <row r="58" spans="2:10" ht="12.75" thickBot="1">
      <c r="B58" s="68"/>
      <c r="C58" s="13" t="s">
        <v>43</v>
      </c>
      <c r="D58" s="10">
        <v>1121.4048198</v>
      </c>
      <c r="E58" s="10">
        <v>0</v>
      </c>
      <c r="F58" s="10">
        <v>1121.4048198</v>
      </c>
      <c r="G58" s="10">
        <v>860</v>
      </c>
      <c r="H58" s="10">
        <v>1121.4048198</v>
      </c>
      <c r="I58" s="10">
        <v>16559.6674772</v>
      </c>
      <c r="J58" s="10">
        <v>438.34</v>
      </c>
    </row>
    <row r="59" spans="11:12" ht="14.25">
      <c r="K59" s="27"/>
      <c r="L59" s="27"/>
    </row>
    <row r="60" spans="3:12" ht="22.5" customHeight="1" thickBot="1">
      <c r="C60" s="2" t="s">
        <v>44</v>
      </c>
      <c r="K60" s="27"/>
      <c r="L60" s="27"/>
    </row>
    <row r="61" spans="3:12" ht="22.5" customHeight="1" thickBot="1">
      <c r="C61" s="69" t="s">
        <v>46</v>
      </c>
      <c r="D61" s="69"/>
      <c r="E61" s="70"/>
      <c r="F61" s="10">
        <v>3613.26936</v>
      </c>
      <c r="G61" s="26"/>
      <c r="K61" s="27"/>
      <c r="L61" s="27"/>
    </row>
    <row r="62" spans="3:6" ht="22.5" customHeight="1">
      <c r="C62" s="2" t="s">
        <v>45</v>
      </c>
      <c r="F62" s="10">
        <v>2092.20186</v>
      </c>
    </row>
  </sheetData>
  <sheetProtection/>
  <mergeCells count="14">
    <mergeCell ref="C2:J5"/>
    <mergeCell ref="C6:J7"/>
    <mergeCell ref="B16:B18"/>
    <mergeCell ref="B19:B21"/>
    <mergeCell ref="B22:B24"/>
    <mergeCell ref="B25:B26"/>
    <mergeCell ref="B54:B58"/>
    <mergeCell ref="C61:E61"/>
    <mergeCell ref="B32:B34"/>
    <mergeCell ref="B35:B37"/>
    <mergeCell ref="B38:B39"/>
    <mergeCell ref="C42:E42"/>
    <mergeCell ref="B46:B48"/>
    <mergeCell ref="B49:B53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O15" sqref="O15"/>
    </sheetView>
  </sheetViews>
  <sheetFormatPr defaultColWidth="11.421875" defaultRowHeight="12.75"/>
  <sheetData>
    <row r="1" s="2" customFormat="1" ht="9">
      <c r="B1" s="1"/>
    </row>
    <row r="2" spans="2:10" s="2" customFormat="1" ht="9" customHeight="1">
      <c r="B2" s="1"/>
      <c r="C2" s="66" t="s">
        <v>47</v>
      </c>
      <c r="D2" s="66"/>
      <c r="E2" s="66"/>
      <c r="F2" s="66"/>
      <c r="G2" s="66"/>
      <c r="H2" s="66"/>
      <c r="I2" s="66"/>
      <c r="J2" s="66"/>
    </row>
    <row r="3" spans="2:10" s="2" customFormat="1" ht="9" customHeight="1">
      <c r="B3" s="3"/>
      <c r="C3" s="66"/>
      <c r="D3" s="66"/>
      <c r="E3" s="66"/>
      <c r="F3" s="66"/>
      <c r="G3" s="66"/>
      <c r="H3" s="66"/>
      <c r="I3" s="66"/>
      <c r="J3" s="66"/>
    </row>
    <row r="4" spans="2:10" s="2" customFormat="1" ht="9" customHeight="1">
      <c r="B4" s="1"/>
      <c r="C4" s="66"/>
      <c r="D4" s="66"/>
      <c r="E4" s="66"/>
      <c r="F4" s="66"/>
      <c r="G4" s="66"/>
      <c r="H4" s="66"/>
      <c r="I4" s="66"/>
      <c r="J4" s="66"/>
    </row>
    <row r="5" spans="2:10" s="2" customFormat="1" ht="9" customHeight="1">
      <c r="B5" s="1"/>
      <c r="C5" s="66"/>
      <c r="D5" s="66"/>
      <c r="E5" s="66"/>
      <c r="F5" s="66"/>
      <c r="G5" s="66"/>
      <c r="H5" s="66"/>
      <c r="I5" s="66"/>
      <c r="J5" s="66"/>
    </row>
    <row r="6" spans="2:10" s="2" customFormat="1" ht="9" customHeight="1">
      <c r="B6" s="1"/>
      <c r="C6" s="67" t="s">
        <v>59</v>
      </c>
      <c r="D6" s="67"/>
      <c r="E6" s="67"/>
      <c r="F6" s="67"/>
      <c r="G6" s="67"/>
      <c r="H6" s="67"/>
      <c r="I6" s="67"/>
      <c r="J6" s="67"/>
    </row>
    <row r="7" spans="2:10" s="2" customFormat="1" ht="9" customHeight="1">
      <c r="B7" s="1"/>
      <c r="C7" s="67"/>
      <c r="D7" s="67"/>
      <c r="E7" s="67"/>
      <c r="F7" s="67"/>
      <c r="G7" s="67"/>
      <c r="H7" s="67"/>
      <c r="I7" s="67"/>
      <c r="J7" s="67"/>
    </row>
    <row r="8" s="2" customFormat="1" ht="9">
      <c r="B8" s="1"/>
    </row>
    <row r="9" s="2" customFormat="1" ht="9">
      <c r="B9" s="1" t="s">
        <v>60</v>
      </c>
    </row>
    <row r="10" spans="1:12" ht="13.5" thickBo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2.75" customHeight="1" thickBot="1">
      <c r="A11" s="31"/>
      <c r="B11" s="33" t="s">
        <v>0</v>
      </c>
      <c r="C11" s="32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3.5" customHeight="1" thickBo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45.75" thickBot="1">
      <c r="A13" s="35" t="s">
        <v>54</v>
      </c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8" t="s">
        <v>6</v>
      </c>
      <c r="H13" s="28" t="s">
        <v>7</v>
      </c>
      <c r="I13" s="29" t="s">
        <v>50</v>
      </c>
      <c r="J13" s="36" t="s">
        <v>55</v>
      </c>
      <c r="K13" s="36" t="s">
        <v>56</v>
      </c>
      <c r="L13" s="36" t="s">
        <v>57</v>
      </c>
    </row>
    <row r="14" spans="1:12" ht="13.5" customHeight="1" thickBo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3.5" customHeight="1" thickBot="1">
      <c r="A15" s="76" t="s">
        <v>8</v>
      </c>
      <c r="B15" s="37" t="s">
        <v>9</v>
      </c>
      <c r="C15" s="30">
        <f>'[1]2022+2%'!C6*0.015+'[1]2022+2%'!C6</f>
        <v>2321.997115914</v>
      </c>
      <c r="D15" s="30">
        <f>'[1]2022+2%'!D6*0.015+'[1]2022+2%'!D6</f>
        <v>798.286400163</v>
      </c>
      <c r="E15" s="30">
        <f>'[1]2021+0,9%'!E6*0.02+'[1]2021+0,9%'!E6</f>
        <v>3074.1709518000007</v>
      </c>
      <c r="F15" s="30">
        <v>990.64</v>
      </c>
      <c r="G15" s="30">
        <f>C15+D15</f>
        <v>3120.283516077</v>
      </c>
      <c r="H15" s="30">
        <f>E15*14+F15</f>
        <v>44029.03332520001</v>
      </c>
      <c r="I15" s="30">
        <f>'[1]2022+2%'!I6*0.015+'[1]2022+2%'!I6</f>
        <v>453.81340199999994</v>
      </c>
      <c r="J15" s="30">
        <f>'[1]2019 2,25%t'!J22*0.0527+'[1]2019 2,25%t'!J22</f>
        <v>2365.0245326030395</v>
      </c>
      <c r="K15" s="30">
        <f>'[1]2019 2,25%t'!K22*0.0527+'[1]2019 2,25%t'!K22</f>
        <v>1863.2902339933198</v>
      </c>
      <c r="L15" s="30">
        <f>'[1]2019 2,25%t'!L22*0.0527+'[1]2019 2,25%t'!L22</f>
        <v>2062.8140741999996</v>
      </c>
    </row>
    <row r="16" spans="1:12" ht="13.5" customHeight="1" thickBot="1">
      <c r="A16" s="72"/>
      <c r="B16" s="38" t="s">
        <v>10</v>
      </c>
      <c r="C16" s="30">
        <f>'[1]2022+2%'!C7*0.015+'[1]2022+2%'!C7</f>
        <v>2321.997115914</v>
      </c>
      <c r="D16" s="30">
        <f>'[1]2022+2%'!D7*0.015+'[1]2022+2%'!D7</f>
        <v>399.14842317</v>
      </c>
      <c r="E16" s="30">
        <f>'[1]2021+0,9%'!E7*0.02+'[1]2021+0,9%'!E7</f>
        <v>2680.9315656000003</v>
      </c>
      <c r="F16" s="30">
        <v>990.64</v>
      </c>
      <c r="G16" s="30">
        <f aca="true" t="shared" si="0" ref="G16:G25">C16+D16</f>
        <v>2721.145539084</v>
      </c>
      <c r="H16" s="30">
        <f aca="true" t="shared" si="1" ref="H16:H25">E16*14+F16</f>
        <v>38523.681918400005</v>
      </c>
      <c r="I16" s="30">
        <f>'[1]2022+2%'!I7*0.015+'[1]2022+2%'!I7</f>
        <v>453.81340199999994</v>
      </c>
      <c r="J16" s="30">
        <f>'[1]2019 2,25%t'!J23*0.0527+'[1]2019 2,25%t'!J23</f>
        <v>2365.0245326030395</v>
      </c>
      <c r="K16" s="30">
        <f>'[1]2019 2,25%t'!K23*0.0527+'[1]2019 2,25%t'!K23</f>
        <v>1863.2902339933198</v>
      </c>
      <c r="L16" s="30">
        <f>'[1]2019 2,25%t'!L23*0.0527+'[1]2019 2,25%t'!L23</f>
        <v>2062.8140741999996</v>
      </c>
    </row>
    <row r="17" spans="1:12" ht="13.5" thickBot="1">
      <c r="A17" s="77"/>
      <c r="B17" s="38" t="s">
        <v>11</v>
      </c>
      <c r="C17" s="30">
        <f>'[1]2022+2%'!C8*0.015+'[1]2022+2%'!C8</f>
        <v>2321.997115914</v>
      </c>
      <c r="D17" s="30">
        <f>'[1]2022+2%'!D8*0.015+'[1]2022+2%'!D8</f>
        <v>0</v>
      </c>
      <c r="E17" s="30">
        <f>'[1]2021+0,9%'!E8*0.02+'[1]2021+0,9%'!E8</f>
        <v>2287.6818876</v>
      </c>
      <c r="F17" s="30">
        <v>990.64</v>
      </c>
      <c r="G17" s="30">
        <f t="shared" si="0"/>
        <v>2321.997115914</v>
      </c>
      <c r="H17" s="30">
        <f t="shared" si="1"/>
        <v>33018.1864264</v>
      </c>
      <c r="I17" s="30">
        <f>'[1]2022+2%'!I8*0.015+'[1]2022+2%'!I8</f>
        <v>453.81340199999994</v>
      </c>
      <c r="J17" s="30">
        <f>'[1]2019 2,25%t'!J24*0.0527+'[1]2019 2,25%t'!J24</f>
        <v>2365.0245326030395</v>
      </c>
      <c r="K17" s="30">
        <f>'[1]2019 2,25%t'!K24*0.0527+'[1]2019 2,25%t'!K24</f>
        <v>1863.2902339933198</v>
      </c>
      <c r="L17" s="30">
        <f>'[1]2019 2,25%t'!L24*0.0527+'[1]2019 2,25%t'!L24</f>
        <v>2062.8140741999996</v>
      </c>
    </row>
    <row r="18" spans="1:12" ht="13.5" thickBot="1">
      <c r="A18" s="78" t="s">
        <v>12</v>
      </c>
      <c r="B18" s="39" t="s">
        <v>13</v>
      </c>
      <c r="C18" s="30">
        <f>'[1]2022+2%'!C9*0.015+'[1]2022+2%'!C9</f>
        <v>2001.7204629471</v>
      </c>
      <c r="D18" s="30">
        <f>'[1]2022+2%'!D9*0.015+'[1]2022+2%'!D9</f>
        <v>798.286400163</v>
      </c>
      <c r="E18" s="30">
        <f>'[1]2021+0,9%'!E9*0.02+'[1]2021+0,9%'!E9</f>
        <v>2758.62745134</v>
      </c>
      <c r="F18" s="30">
        <v>990.64</v>
      </c>
      <c r="G18" s="30">
        <f t="shared" si="0"/>
        <v>2800.0068631101003</v>
      </c>
      <c r="H18" s="30">
        <f t="shared" si="1"/>
        <v>39611.42431876</v>
      </c>
      <c r="I18" s="30">
        <f>'[1]2022+2%'!I9*0.015+'[1]2022+2%'!I9</f>
        <v>453.81340199999994</v>
      </c>
      <c r="J18" s="30">
        <f>'[1]2019 2,25%t'!J25*0.0527+'[1]2019 2,25%t'!J25</f>
        <v>2365.0245326030395</v>
      </c>
      <c r="K18" s="30">
        <f>'[1]2019 2,25%t'!K25*0.0527+'[1]2019 2,25%t'!K25</f>
        <v>1863.2902339933198</v>
      </c>
      <c r="L18" s="30">
        <f>'[1]2019 2,25%t'!L25*0.0527+'[1]2019 2,25%t'!L25</f>
        <v>2062.8140741999996</v>
      </c>
    </row>
    <row r="19" spans="1:12" ht="13.5" thickBot="1">
      <c r="A19" s="79"/>
      <c r="B19" s="39" t="s">
        <v>14</v>
      </c>
      <c r="C19" s="30">
        <f>'[1]2022+2%'!C10*0.015+'[1]2022+2%'!C10</f>
        <v>2001.7204629471</v>
      </c>
      <c r="D19" s="30">
        <f>'[1]2022+2%'!D10*0.015+'[1]2022+2%'!D10</f>
        <v>399.14842317</v>
      </c>
      <c r="E19" s="30">
        <f>'[1]2021+0,9%'!E10*0.02+'[1]2021+0,9%'!E10</f>
        <v>2365.38806514</v>
      </c>
      <c r="F19" s="30">
        <v>990.64</v>
      </c>
      <c r="G19" s="30">
        <f t="shared" si="0"/>
        <v>2400.8688861171</v>
      </c>
      <c r="H19" s="30">
        <f t="shared" si="1"/>
        <v>34106.07291196</v>
      </c>
      <c r="I19" s="30">
        <f>'[1]2022+2%'!I10*0.015+'[1]2022+2%'!I10</f>
        <v>453.81340199999994</v>
      </c>
      <c r="J19" s="30">
        <f>'[1]2019 2,25%t'!J26*0.0527+'[1]2019 2,25%t'!J26</f>
        <v>2365.0245326030395</v>
      </c>
      <c r="K19" s="30">
        <f>'[1]2019 2,25%t'!K26*0.0527+'[1]2019 2,25%t'!K26</f>
        <v>1863.2902339933198</v>
      </c>
      <c r="L19" s="30">
        <f>'[1]2019 2,25%t'!L26*0.0527+'[1]2019 2,25%t'!L26</f>
        <v>2062.8140741999996</v>
      </c>
    </row>
    <row r="20" spans="1:12" ht="13.5" thickBot="1">
      <c r="A20" s="80"/>
      <c r="B20" s="39" t="s">
        <v>15</v>
      </c>
      <c r="C20" s="30">
        <f>'[1]2022+2%'!C11*0.015+'[1]2022+2%'!C11</f>
        <v>2001.7204629471</v>
      </c>
      <c r="D20" s="30">
        <f>'[1]2022+2%'!D11*0.015+'[1]2022+2%'!D11</f>
        <v>0</v>
      </c>
      <c r="E20" s="30">
        <f>'[1]2021+0,9%'!E11*0.02+'[1]2021+0,9%'!E11</f>
        <v>1972.13838714</v>
      </c>
      <c r="F20" s="30">
        <v>990.64</v>
      </c>
      <c r="G20" s="30">
        <f t="shared" si="0"/>
        <v>2001.7204629471</v>
      </c>
      <c r="H20" s="30">
        <f t="shared" si="1"/>
        <v>28600.577419960002</v>
      </c>
      <c r="I20" s="30">
        <f>'[1]2022+2%'!I11*0.015+'[1]2022+2%'!I11</f>
        <v>453.81340199999994</v>
      </c>
      <c r="J20" s="30">
        <f>'[1]2019 2,25%t'!J27*0.0527+'[1]2019 2,25%t'!J27</f>
        <v>2365.0245326030395</v>
      </c>
      <c r="K20" s="30">
        <f>'[1]2019 2,25%t'!K27*0.0527+'[1]2019 2,25%t'!K27</f>
        <v>1863.2902339933198</v>
      </c>
      <c r="L20" s="30">
        <f>'[1]2019 2,25%t'!L27*0.0527+'[1]2019 2,25%t'!L27</f>
        <v>2062.8140741999996</v>
      </c>
    </row>
    <row r="21" spans="1:12" ht="13.5" thickBot="1">
      <c r="A21" s="71" t="s">
        <v>16</v>
      </c>
      <c r="B21" s="38" t="s">
        <v>17</v>
      </c>
      <c r="C21" s="30">
        <f>'[1]2022+2%'!C12*0.015+'[1]2022+2%'!C12</f>
        <v>1518.6395146645798</v>
      </c>
      <c r="D21" s="30">
        <f>'[1]2022+2%'!D12*0.015+'[1]2022+2%'!D12</f>
        <v>0</v>
      </c>
      <c r="E21" s="30">
        <f>'[1]2021+0,9%'!E12*0.02+'[1]2021+0,9%'!E12</f>
        <v>1496.1965661719998</v>
      </c>
      <c r="F21" s="30">
        <v>990.64</v>
      </c>
      <c r="G21" s="30">
        <f t="shared" si="0"/>
        <v>1518.6395146645798</v>
      </c>
      <c r="H21" s="30">
        <f t="shared" si="1"/>
        <v>21937.391926407996</v>
      </c>
      <c r="I21" s="30">
        <f>'[1]2022+2%'!I12*0.015+'[1]2022+2%'!I12</f>
        <v>453.81340199999994</v>
      </c>
      <c r="J21" s="30">
        <f>'[1]2019 2,25%t'!J28*0.0527+'[1]2019 2,25%t'!J28</f>
        <v>2365.0245326030395</v>
      </c>
      <c r="K21" s="30">
        <f>'[1]2019 2,25%t'!K28*0.0527+'[1]2019 2,25%t'!K28</f>
        <v>1863.2902339933198</v>
      </c>
      <c r="L21" s="30">
        <f>'[1]2019 2,25%t'!L28*0.0527+'[1]2019 2,25%t'!L28</f>
        <v>2062.8140741999996</v>
      </c>
    </row>
    <row r="22" spans="1:12" ht="13.5" thickBot="1">
      <c r="A22" s="72"/>
      <c r="B22" s="38" t="s">
        <v>18</v>
      </c>
      <c r="C22" s="30">
        <f>'[1]2022+2%'!C13*0.015+'[1]2022+2%'!C13</f>
        <v>1518.6395146645798</v>
      </c>
      <c r="D22" s="30">
        <f>'[1]2022+2%'!D13*0.015+'[1]2022+2%'!D13</f>
        <v>0</v>
      </c>
      <c r="E22" s="30">
        <f>'[1]2021+0,9%'!E13*0.02+'[1]2021+0,9%'!E13</f>
        <v>1496.1965661719998</v>
      </c>
      <c r="F22" s="30">
        <v>990.64</v>
      </c>
      <c r="G22" s="30">
        <f t="shared" si="0"/>
        <v>1518.6395146645798</v>
      </c>
      <c r="H22" s="30">
        <f t="shared" si="1"/>
        <v>21937.391926407996</v>
      </c>
      <c r="I22" s="30">
        <f>'[1]2022+2%'!I13*0.015+'[1]2022+2%'!I13</f>
        <v>453.81340199999994</v>
      </c>
      <c r="J22" s="30">
        <f>'[1]2019 2,25%t'!J29*0.0527+'[1]2019 2,25%t'!J29</f>
        <v>2365.0245326030395</v>
      </c>
      <c r="K22" s="30">
        <f>'[1]2019 2,25%t'!K29*0.0527+'[1]2019 2,25%t'!K29</f>
        <v>1863.2902339933198</v>
      </c>
      <c r="L22" s="30">
        <f>'[1]2019 2,25%t'!L29*0.0527+'[1]2019 2,25%t'!L29</f>
        <v>2062.8140741999996</v>
      </c>
    </row>
    <row r="23" spans="1:12" ht="13.5" thickBot="1">
      <c r="A23" s="77"/>
      <c r="B23" s="40" t="s">
        <v>19</v>
      </c>
      <c r="C23" s="30">
        <f>'[1]2022+2%'!C14*0.015+'[1]2022+2%'!C14</f>
        <v>1518.6395146645798</v>
      </c>
      <c r="D23" s="30">
        <f>'[1]2022+2%'!D14*0.015+'[1]2022+2%'!D14</f>
        <v>0</v>
      </c>
      <c r="E23" s="30">
        <f>'[1]2021+0,9%'!E14*0.02+'[1]2021+0,9%'!E14</f>
        <v>1496.1965661719998</v>
      </c>
      <c r="F23" s="30">
        <v>990.64</v>
      </c>
      <c r="G23" s="30">
        <f t="shared" si="0"/>
        <v>1518.6395146645798</v>
      </c>
      <c r="H23" s="30">
        <f t="shared" si="1"/>
        <v>21937.391926407996</v>
      </c>
      <c r="I23" s="30">
        <f>'[1]2022+2%'!I14*0.015+'[1]2022+2%'!I14</f>
        <v>453.81340199999994</v>
      </c>
      <c r="J23" s="30">
        <f>'[1]2019 2,25%t'!J30*0.0527+'[1]2019 2,25%t'!J30</f>
        <v>2365.0245326030395</v>
      </c>
      <c r="K23" s="30">
        <f>'[1]2019 2,25%t'!K30*0.0527+'[1]2019 2,25%t'!K30</f>
        <v>1863.2902339933198</v>
      </c>
      <c r="L23" s="30">
        <f>'[1]2019 2,25%t'!L30*0.0527+'[1]2019 2,25%t'!L30</f>
        <v>2062.8140741999996</v>
      </c>
    </row>
    <row r="24" spans="1:12" ht="13.5" thickBot="1">
      <c r="A24" s="78" t="s">
        <v>20</v>
      </c>
      <c r="B24" s="41" t="s">
        <v>21</v>
      </c>
      <c r="C24" s="30">
        <f>'[1]2022+2%'!C15*0.015+'[1]2022+2%'!C15</f>
        <v>1307.7857300785201</v>
      </c>
      <c r="D24" s="30">
        <f>'[1]2022+2%'!D15*0.015+'[1]2022+2%'!D15</f>
        <v>0</v>
      </c>
      <c r="E24" s="30">
        <f>'[1]2021+0,9%'!E15*0.02+'[1]2021+0,9%'!E15</f>
        <v>1288.458847368</v>
      </c>
      <c r="F24" s="30">
        <v>990.64</v>
      </c>
      <c r="G24" s="30">
        <f t="shared" si="0"/>
        <v>1307.7857300785201</v>
      </c>
      <c r="H24" s="30">
        <f t="shared" si="1"/>
        <v>19029.063863152</v>
      </c>
      <c r="I24" s="30">
        <f>'[1]2022+2%'!I15*0.015+'[1]2022+2%'!I15</f>
        <v>453.81340199999994</v>
      </c>
      <c r="J24" s="30">
        <v>2365.02</v>
      </c>
      <c r="K24" s="30">
        <v>1863.29</v>
      </c>
      <c r="L24" s="30">
        <v>2062.81</v>
      </c>
    </row>
    <row r="25" spans="1:12" ht="13.5" thickBot="1">
      <c r="A25" s="84"/>
      <c r="B25" s="42" t="s">
        <v>22</v>
      </c>
      <c r="C25" s="30">
        <f>'[1]2022+2%'!C16*0.015+'[1]2022+2%'!C16</f>
        <v>1307.7857300785201</v>
      </c>
      <c r="D25" s="30">
        <f>'[1]2022+2%'!D16*0.015+'[1]2022+2%'!D16</f>
        <v>0</v>
      </c>
      <c r="E25" s="30">
        <f>'[1]2021+0,9%'!E16*0.02+'[1]2021+0,9%'!E16</f>
        <v>1288.458847368</v>
      </c>
      <c r="F25" s="30">
        <v>990.64</v>
      </c>
      <c r="G25" s="30">
        <f t="shared" si="0"/>
        <v>1307.7857300785201</v>
      </c>
      <c r="H25" s="30">
        <f t="shared" si="1"/>
        <v>19029.063863152</v>
      </c>
      <c r="I25" s="30">
        <f>'[1]2022+2%'!I16*0.015+'[1]2022+2%'!I16</f>
        <v>453.81340199999994</v>
      </c>
      <c r="J25" s="30">
        <v>2365.02</v>
      </c>
      <c r="K25" s="30">
        <v>1863.29</v>
      </c>
      <c r="L25" s="30">
        <v>2062.81</v>
      </c>
    </row>
    <row r="26" spans="1:12" ht="13.5" thickBot="1">
      <c r="A26" s="31"/>
      <c r="B26" s="43"/>
      <c r="C26" s="43"/>
      <c r="D26" s="43"/>
      <c r="E26" s="43"/>
      <c r="F26" s="43"/>
      <c r="G26" s="44"/>
      <c r="H26" s="43"/>
      <c r="I26" s="43"/>
      <c r="J26" s="43"/>
      <c r="K26" s="43"/>
      <c r="L26" s="43"/>
    </row>
    <row r="27" spans="1:12" ht="13.5" thickBot="1">
      <c r="A27" s="31"/>
      <c r="B27" s="45" t="s">
        <v>23</v>
      </c>
      <c r="C27" s="43"/>
      <c r="D27" s="43"/>
      <c r="E27" s="43"/>
      <c r="F27" s="43"/>
      <c r="G27" s="44"/>
      <c r="H27" s="43"/>
      <c r="I27" s="43"/>
      <c r="J27" s="43"/>
      <c r="K27" s="43"/>
      <c r="L27" s="43"/>
    </row>
    <row r="28" spans="1:12" ht="13.5" thickBot="1">
      <c r="A28" s="31"/>
      <c r="B28" s="43"/>
      <c r="C28" s="43"/>
      <c r="D28" s="43"/>
      <c r="E28" s="43"/>
      <c r="F28" s="43"/>
      <c r="G28" s="44"/>
      <c r="H28" s="43"/>
      <c r="I28" s="43"/>
      <c r="J28" s="43"/>
      <c r="K28" s="43"/>
      <c r="L28" s="43"/>
    </row>
    <row r="29" spans="1:12" ht="45.75" thickBot="1">
      <c r="A29" s="35" t="s">
        <v>54</v>
      </c>
      <c r="B29" s="46" t="s">
        <v>1</v>
      </c>
      <c r="C29" s="46" t="s">
        <v>2</v>
      </c>
      <c r="D29" s="46" t="s">
        <v>3</v>
      </c>
      <c r="E29" s="46" t="s">
        <v>4</v>
      </c>
      <c r="F29" s="47" t="s">
        <v>5</v>
      </c>
      <c r="G29" s="48" t="s">
        <v>6</v>
      </c>
      <c r="H29" s="49" t="s">
        <v>7</v>
      </c>
      <c r="I29" s="46" t="s">
        <v>50</v>
      </c>
      <c r="J29" s="36" t="s">
        <v>55</v>
      </c>
      <c r="K29" s="36" t="s">
        <v>56</v>
      </c>
      <c r="L29" s="36" t="s">
        <v>57</v>
      </c>
    </row>
    <row r="30" spans="1:12" ht="13.5" thickBot="1">
      <c r="A30" s="31"/>
      <c r="B30" s="43"/>
      <c r="C30" s="43"/>
      <c r="D30" s="43"/>
      <c r="E30" s="43"/>
      <c r="F30" s="43"/>
      <c r="G30" s="50"/>
      <c r="H30" s="43"/>
      <c r="I30" s="43"/>
      <c r="J30" s="43"/>
      <c r="K30" s="43"/>
      <c r="L30" s="43"/>
    </row>
    <row r="31" spans="1:12" ht="13.5" thickBot="1">
      <c r="A31" s="76" t="s">
        <v>8</v>
      </c>
      <c r="B31" s="37" t="s">
        <v>9</v>
      </c>
      <c r="C31" s="30">
        <f>'[1]2022+2%'!C22*0.015+'[1]2022+2%'!C22</f>
        <v>2321.997115914</v>
      </c>
      <c r="D31" s="30">
        <f>'[1]2022+2%'!D22*0.015+'[1]2022+2%'!D22</f>
        <v>798.286400163</v>
      </c>
      <c r="E31" s="30">
        <f>C31+D31</f>
        <v>3120.283516077</v>
      </c>
      <c r="F31" s="30">
        <v>990.64</v>
      </c>
      <c r="G31" s="30">
        <f>C31+D31</f>
        <v>3120.283516077</v>
      </c>
      <c r="H31" s="30">
        <f>E31*14+F31</f>
        <v>44674.609225078</v>
      </c>
      <c r="I31" s="30">
        <v>453.81</v>
      </c>
      <c r="J31" s="30">
        <f>'[1]2019 2,25%t'!J38*0.0527+'[1]2019 2,25%t'!J38</f>
        <v>2365.0245326030395</v>
      </c>
      <c r="K31" s="30">
        <f>'[1]2019 2,25%t'!K38*0.0527+'[1]2019 2,25%t'!K38</f>
        <v>1863.2902339933198</v>
      </c>
      <c r="L31" s="30">
        <f>'[1]2019 2,25%t'!L38*0.0527+'[1]2019 2,25%t'!L38</f>
        <v>2062.8140741999996</v>
      </c>
    </row>
    <row r="32" spans="1:12" ht="13.5" thickBot="1">
      <c r="A32" s="72"/>
      <c r="B32" s="38" t="s">
        <v>10</v>
      </c>
      <c r="C32" s="30">
        <f>'[1]2022+2%'!C23*0.015+'[1]2022+2%'!C23</f>
        <v>2321.997115914</v>
      </c>
      <c r="D32" s="30">
        <f>'[1]2022+2%'!D23*0.015+'[1]2022+2%'!D23</f>
        <v>399.14842317</v>
      </c>
      <c r="E32" s="30">
        <f aca="true" t="shared" si="2" ref="E32:E39">C32+D32</f>
        <v>2721.145539084</v>
      </c>
      <c r="F32" s="30">
        <v>990.64</v>
      </c>
      <c r="G32" s="30">
        <f aca="true" t="shared" si="3" ref="G32:G39">C32+D32</f>
        <v>2721.145539084</v>
      </c>
      <c r="H32" s="30">
        <f aca="true" t="shared" si="4" ref="H32:H39">E32*14+F32</f>
        <v>39086.677547176005</v>
      </c>
      <c r="I32" s="30">
        <v>453.81</v>
      </c>
      <c r="J32" s="30">
        <f>'[1]2019 2,25%t'!J39*0.0527+'[1]2019 2,25%t'!J39</f>
        <v>2365.0245326030395</v>
      </c>
      <c r="K32" s="30">
        <f>'[1]2019 2,25%t'!K39*0.0527+'[1]2019 2,25%t'!K39</f>
        <v>1863.2902339933198</v>
      </c>
      <c r="L32" s="30">
        <f>'[1]2019 2,25%t'!L39*0.0527+'[1]2019 2,25%t'!L39</f>
        <v>2062.8140741999996</v>
      </c>
    </row>
    <row r="33" spans="1:12" ht="13.5" thickBot="1">
      <c r="A33" s="77"/>
      <c r="B33" s="38" t="s">
        <v>24</v>
      </c>
      <c r="C33" s="30">
        <f>'[1]2022+2%'!C24*0.015+'[1]2022+2%'!C24</f>
        <v>2321.997115914</v>
      </c>
      <c r="D33" s="30">
        <f>'[1]2022+2%'!D24*0.015+'[1]2022+2%'!D24</f>
        <v>0</v>
      </c>
      <c r="E33" s="30">
        <f t="shared" si="2"/>
        <v>2321.997115914</v>
      </c>
      <c r="F33" s="30">
        <v>990.64</v>
      </c>
      <c r="G33" s="30">
        <f t="shared" si="3"/>
        <v>2321.997115914</v>
      </c>
      <c r="H33" s="30">
        <f t="shared" si="4"/>
        <v>33498.599622796</v>
      </c>
      <c r="I33" s="30">
        <v>453.81</v>
      </c>
      <c r="J33" s="30">
        <f>'[1]2019 2,25%t'!J40*0.0527+'[1]2019 2,25%t'!J40</f>
        <v>2365.0245326030395</v>
      </c>
      <c r="K33" s="30">
        <f>'[1]2019 2,25%t'!K40*0.0527+'[1]2019 2,25%t'!K40</f>
        <v>1863.2902339933198</v>
      </c>
      <c r="L33" s="30">
        <f>'[1]2019 2,25%t'!L40*0.0527+'[1]2019 2,25%t'!L40</f>
        <v>2062.8140741999996</v>
      </c>
    </row>
    <row r="34" spans="1:12" ht="13.5" thickBot="1">
      <c r="A34" s="78" t="s">
        <v>12</v>
      </c>
      <c r="B34" s="39" t="s">
        <v>13</v>
      </c>
      <c r="C34" s="30">
        <f>'[1]2022+2%'!C25*0.015+'[1]2022+2%'!C25</f>
        <v>2001.7204629471</v>
      </c>
      <c r="D34" s="30">
        <f>'[1]2022+2%'!D25*0.015+'[1]2022+2%'!D25</f>
        <v>798.286400163</v>
      </c>
      <c r="E34" s="30">
        <f t="shared" si="2"/>
        <v>2800.0068631101003</v>
      </c>
      <c r="F34" s="30">
        <v>990.64</v>
      </c>
      <c r="G34" s="30">
        <f t="shared" si="3"/>
        <v>2800.0068631101003</v>
      </c>
      <c r="H34" s="30">
        <f t="shared" si="4"/>
        <v>40190.7360835414</v>
      </c>
      <c r="I34" s="30">
        <v>453.81</v>
      </c>
      <c r="J34" s="30">
        <f>'[1]2019 2,25%t'!J41*0.0527+'[1]2019 2,25%t'!J41</f>
        <v>2365.0245326030395</v>
      </c>
      <c r="K34" s="30">
        <f>'[1]2019 2,25%t'!K41*0.0527+'[1]2019 2,25%t'!K41</f>
        <v>1863.2902339933198</v>
      </c>
      <c r="L34" s="30">
        <f>'[1]2019 2,25%t'!L41*0.0527+'[1]2019 2,25%t'!L41</f>
        <v>2062.8140741999996</v>
      </c>
    </row>
    <row r="35" spans="1:12" ht="13.5" thickBot="1">
      <c r="A35" s="79"/>
      <c r="B35" s="39" t="s">
        <v>14</v>
      </c>
      <c r="C35" s="30">
        <f>'[1]2022+2%'!C26*0.015+'[1]2022+2%'!C26</f>
        <v>2001.7204629471</v>
      </c>
      <c r="D35" s="30">
        <f>'[1]2022+2%'!D26*0.015+'[1]2022+2%'!D26</f>
        <v>399.14842317</v>
      </c>
      <c r="E35" s="30">
        <f t="shared" si="2"/>
        <v>2400.8688861171</v>
      </c>
      <c r="F35" s="30">
        <v>990.64</v>
      </c>
      <c r="G35" s="30">
        <f t="shared" si="3"/>
        <v>2400.8688861171</v>
      </c>
      <c r="H35" s="30">
        <f t="shared" si="4"/>
        <v>34602.8044056394</v>
      </c>
      <c r="I35" s="30">
        <v>453.81</v>
      </c>
      <c r="J35" s="30">
        <f>'[1]2019 2,25%t'!J42*0.0527+'[1]2019 2,25%t'!J42</f>
        <v>2365.0245326030395</v>
      </c>
      <c r="K35" s="30">
        <f>'[1]2019 2,25%t'!K42*0.0527+'[1]2019 2,25%t'!K42</f>
        <v>1863.2902339933198</v>
      </c>
      <c r="L35" s="30">
        <f>'[1]2019 2,25%t'!L42*0.0527+'[1]2019 2,25%t'!L42</f>
        <v>2062.8140741999996</v>
      </c>
    </row>
    <row r="36" spans="1:12" ht="13.5" thickBot="1">
      <c r="A36" s="80"/>
      <c r="B36" s="39" t="s">
        <v>25</v>
      </c>
      <c r="C36" s="30">
        <f>'[1]2022+2%'!C27*0.015+'[1]2022+2%'!C27</f>
        <v>2001.7204629471</v>
      </c>
      <c r="D36" s="30">
        <f>'[1]2022+2%'!D27*0.015+'[1]2022+2%'!D27</f>
        <v>0</v>
      </c>
      <c r="E36" s="30">
        <f t="shared" si="2"/>
        <v>2001.7204629471</v>
      </c>
      <c r="F36" s="30">
        <v>990.64</v>
      </c>
      <c r="G36" s="30">
        <f t="shared" si="3"/>
        <v>2001.7204629471</v>
      </c>
      <c r="H36" s="30">
        <f t="shared" si="4"/>
        <v>29014.7264812594</v>
      </c>
      <c r="I36" s="30">
        <v>453.81</v>
      </c>
      <c r="J36" s="30">
        <f>'[1]2019 2,25%t'!J43*0.0527+'[1]2019 2,25%t'!J43</f>
        <v>2365.0245326030395</v>
      </c>
      <c r="K36" s="30">
        <f>'[1]2019 2,25%t'!K43*0.0527+'[1]2019 2,25%t'!K43</f>
        <v>1863.2902339933198</v>
      </c>
      <c r="L36" s="30">
        <f>'[1]2019 2,25%t'!L43*0.0527+'[1]2019 2,25%t'!L43</f>
        <v>2062.8140741999996</v>
      </c>
    </row>
    <row r="37" spans="1:12" ht="13.5" thickBot="1">
      <c r="A37" s="71" t="s">
        <v>16</v>
      </c>
      <c r="B37" s="38" t="s">
        <v>26</v>
      </c>
      <c r="C37" s="30">
        <f>'[1]2022+2%'!C28*0.015+'[1]2022+2%'!C28</f>
        <v>1518.6395146645798</v>
      </c>
      <c r="D37" s="30">
        <f>'[1]2022+2%'!D28*0.015+'[1]2022+2%'!D28</f>
        <v>399.14842317</v>
      </c>
      <c r="E37" s="30">
        <f t="shared" si="2"/>
        <v>1917.7879378345797</v>
      </c>
      <c r="F37" s="30">
        <v>990.64</v>
      </c>
      <c r="G37" s="30">
        <f t="shared" si="3"/>
        <v>1917.7879378345797</v>
      </c>
      <c r="H37" s="30">
        <f t="shared" si="4"/>
        <v>27839.671129684117</v>
      </c>
      <c r="I37" s="30">
        <v>453.81</v>
      </c>
      <c r="J37" s="30">
        <f>'[1]2019 2,25%t'!J44*0.0527+'[1]2019 2,25%t'!J44</f>
        <v>2365.0245326030395</v>
      </c>
      <c r="K37" s="30">
        <f>'[1]2019 2,25%t'!K44*0.0527+'[1]2019 2,25%t'!K44</f>
        <v>1863.2902339933198</v>
      </c>
      <c r="L37" s="30">
        <f>'[1]2019 2,25%t'!L44*0.0527+'[1]2019 2,25%t'!L44</f>
        <v>2062.8140741999996</v>
      </c>
    </row>
    <row r="38" spans="1:12" ht="13.5" thickBot="1">
      <c r="A38" s="77"/>
      <c r="B38" s="38" t="s">
        <v>27</v>
      </c>
      <c r="C38" s="30">
        <f>'[1]2022+2%'!C29*0.015+'[1]2022+2%'!C29</f>
        <v>1518.6395146645798</v>
      </c>
      <c r="D38" s="30">
        <f>'[1]2022+2%'!D29*0.015+'[1]2022+2%'!D29</f>
        <v>0</v>
      </c>
      <c r="E38" s="30">
        <f t="shared" si="2"/>
        <v>1518.6395146645798</v>
      </c>
      <c r="F38" s="30">
        <v>990.64</v>
      </c>
      <c r="G38" s="30">
        <f t="shared" si="3"/>
        <v>1518.6395146645798</v>
      </c>
      <c r="H38" s="30">
        <f t="shared" si="4"/>
        <v>22251.593205304118</v>
      </c>
      <c r="I38" s="30">
        <v>453.81</v>
      </c>
      <c r="J38" s="30">
        <f>'[1]2019 2,25%t'!J45*0.0527+'[1]2019 2,25%t'!J45</f>
        <v>2365.0245326030395</v>
      </c>
      <c r="K38" s="30">
        <f>'[1]2019 2,25%t'!K45*0.0527+'[1]2019 2,25%t'!K45</f>
        <v>1863.2902339933198</v>
      </c>
      <c r="L38" s="30">
        <f>'[1]2019 2,25%t'!L45*0.0527+'[1]2019 2,25%t'!L45</f>
        <v>2062.8140741999996</v>
      </c>
    </row>
    <row r="39" spans="1:12" ht="13.5" thickBot="1">
      <c r="A39" s="51" t="s">
        <v>20</v>
      </c>
      <c r="B39" s="42" t="s">
        <v>28</v>
      </c>
      <c r="C39" s="30">
        <f>'[1]2022+2%'!C30*0.015+'[1]2022+2%'!C30</f>
        <v>1307.7857300785201</v>
      </c>
      <c r="D39" s="30">
        <f>'[1]2022+2%'!D30*0.015+'[1]2022+2%'!D30</f>
        <v>0</v>
      </c>
      <c r="E39" s="30">
        <f t="shared" si="2"/>
        <v>1307.7857300785201</v>
      </c>
      <c r="F39" s="30">
        <v>990.64</v>
      </c>
      <c r="G39" s="30">
        <f t="shared" si="3"/>
        <v>1307.7857300785201</v>
      </c>
      <c r="H39" s="30">
        <f t="shared" si="4"/>
        <v>19299.640221099282</v>
      </c>
      <c r="I39" s="30">
        <v>453.81</v>
      </c>
      <c r="J39" s="30">
        <f>'[1]2019 2,25%t'!J46*0.0527+'[1]2019 2,25%t'!J46</f>
        <v>2365.0245326030395</v>
      </c>
      <c r="K39" s="30">
        <f>'[1]2019 2,25%t'!K46*0.0527+'[1]2019 2,25%t'!K46</f>
        <v>1863.2902339933198</v>
      </c>
      <c r="L39" s="30">
        <f>'[1]2019 2,25%t'!L46*0.0527+'[1]2019 2,25%t'!L46</f>
        <v>2062.8140741999996</v>
      </c>
    </row>
    <row r="40" spans="1:12" ht="13.5" thickBot="1">
      <c r="A40" s="31"/>
      <c r="B40" s="43"/>
      <c r="C40" s="43"/>
      <c r="D40" s="43"/>
      <c r="E40" s="43"/>
      <c r="F40" s="43"/>
      <c r="G40" s="43"/>
      <c r="H40" s="43"/>
      <c r="I40" s="43"/>
      <c r="J40" s="43"/>
      <c r="K40" s="52"/>
      <c r="L40" s="52"/>
    </row>
    <row r="41" spans="1:12" ht="13.5" thickBot="1">
      <c r="A41" s="53"/>
      <c r="B41" s="81" t="s">
        <v>29</v>
      </c>
      <c r="C41" s="82"/>
      <c r="D41" s="83"/>
      <c r="E41" s="54"/>
      <c r="F41" s="54"/>
      <c r="G41" s="54"/>
      <c r="H41" s="54"/>
      <c r="I41" s="54"/>
      <c r="J41" s="54"/>
      <c r="K41" s="52"/>
      <c r="L41" s="52"/>
    </row>
    <row r="42" spans="1:12" ht="13.5" thickBot="1">
      <c r="A42" s="31"/>
      <c r="B42" s="55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45.75" thickBot="1">
      <c r="A43" s="35" t="s">
        <v>54</v>
      </c>
      <c r="B43" s="46" t="s">
        <v>1</v>
      </c>
      <c r="C43" s="46" t="s">
        <v>2</v>
      </c>
      <c r="D43" s="46" t="s">
        <v>3</v>
      </c>
      <c r="E43" s="46" t="s">
        <v>4</v>
      </c>
      <c r="F43" s="46" t="s">
        <v>5</v>
      </c>
      <c r="G43" s="46" t="s">
        <v>6</v>
      </c>
      <c r="H43" s="46" t="s">
        <v>7</v>
      </c>
      <c r="I43" s="46" t="s">
        <v>50</v>
      </c>
      <c r="J43" s="36" t="s">
        <v>55</v>
      </c>
      <c r="K43" s="36" t="s">
        <v>56</v>
      </c>
      <c r="L43" s="36" t="s">
        <v>57</v>
      </c>
    </row>
    <row r="44" spans="1:12" ht="13.5" thickBot="1">
      <c r="A44" s="31"/>
      <c r="B44" s="43"/>
      <c r="C44" s="43"/>
      <c r="D44" s="43"/>
      <c r="E44" s="43"/>
      <c r="F44" s="43"/>
      <c r="G44" s="50"/>
      <c r="H44" s="43"/>
      <c r="I44" s="43"/>
      <c r="J44" s="43"/>
      <c r="K44" s="43"/>
      <c r="L44" s="43"/>
    </row>
    <row r="45" spans="1:12" ht="13.5" thickBot="1">
      <c r="A45" s="76" t="s">
        <v>16</v>
      </c>
      <c r="B45" s="37" t="s">
        <v>30</v>
      </c>
      <c r="C45" s="30">
        <f>'[1]2022+2%'!C36*0.015+'[1]2022+2%'!C36</f>
        <v>1518.6395146645798</v>
      </c>
      <c r="D45" s="30">
        <f>'[1]2022+2%'!D36*0.015+'[1]2022+2%'!D36</f>
        <v>226.15973204999997</v>
      </c>
      <c r="E45" s="30">
        <f>D45+C45</f>
        <v>1744.7992467145798</v>
      </c>
      <c r="F45" s="30">
        <v>990.64</v>
      </c>
      <c r="G45" s="30">
        <f>C45+D45</f>
        <v>1744.7992467145798</v>
      </c>
      <c r="H45" s="30">
        <f>E45*14+F45</f>
        <v>25417.829454004117</v>
      </c>
      <c r="I45" s="30">
        <v>453.81</v>
      </c>
      <c r="J45" s="30">
        <f>'[1]2019 2,25%t'!J36*0.0527+'[1]2019 2,25%t'!J36</f>
        <v>2365.0245326030395</v>
      </c>
      <c r="K45" s="30">
        <f>'[1]2019 2,25%t'!K36*0.0527+'[1]2019 2,25%t'!K36</f>
        <v>1863.2902339933198</v>
      </c>
      <c r="L45" s="30">
        <f>'[1]2019 2,25%t'!L36*0.0527+'[1]2019 2,25%t'!L36</f>
        <v>2062.8140741999996</v>
      </c>
    </row>
    <row r="46" spans="1:12" ht="13.5" thickBot="1">
      <c r="A46" s="72"/>
      <c r="B46" s="38" t="s">
        <v>31</v>
      </c>
      <c r="C46" s="30">
        <f>'[1]2022+2%'!C37*0.015+'[1]2022+2%'!C37</f>
        <v>1518.6395146645798</v>
      </c>
      <c r="D46" s="30">
        <f>'[1]2022+2%'!D37*0.015+'[1]2022+2%'!D37</f>
        <v>226.15973204999997</v>
      </c>
      <c r="E46" s="30">
        <f aca="true" t="shared" si="5" ref="E46:E57">D46+C46</f>
        <v>1744.7992467145798</v>
      </c>
      <c r="F46" s="30">
        <v>990.64</v>
      </c>
      <c r="G46" s="30">
        <f aca="true" t="shared" si="6" ref="G46:G57">C46+D46</f>
        <v>1744.7992467145798</v>
      </c>
      <c r="H46" s="30">
        <f aca="true" t="shared" si="7" ref="H46:H57">E46*14+F46</f>
        <v>25417.829454004117</v>
      </c>
      <c r="I46" s="30">
        <v>453.81</v>
      </c>
      <c r="J46" s="30">
        <f>'[1]2019 2,25%t'!J37*0.0527+'[1]2019 2,25%t'!J37</f>
        <v>2365.0245326030395</v>
      </c>
      <c r="K46" s="30">
        <f>'[1]2019 2,25%t'!K37*0.0527+'[1]2019 2,25%t'!K37</f>
        <v>1863.2902339933198</v>
      </c>
      <c r="L46" s="30">
        <f>'[1]2019 2,25%t'!L37*0.0527+'[1]2019 2,25%t'!L37</f>
        <v>2062.8140741999996</v>
      </c>
    </row>
    <row r="47" spans="1:12" ht="13.5" thickBot="1">
      <c r="A47" s="77"/>
      <c r="B47" s="38" t="s">
        <v>32</v>
      </c>
      <c r="C47" s="30">
        <f>'[1]2022+2%'!C38*0.015+'[1]2022+2%'!C38</f>
        <v>1518.6395146645798</v>
      </c>
      <c r="D47" s="30">
        <f>'[1]2022+2%'!D38*0.015+'[1]2022+2%'!D38</f>
        <v>0</v>
      </c>
      <c r="E47" s="30">
        <f t="shared" si="5"/>
        <v>1518.6395146645798</v>
      </c>
      <c r="F47" s="30">
        <v>990.64</v>
      </c>
      <c r="G47" s="30">
        <f t="shared" si="6"/>
        <v>1518.6395146645798</v>
      </c>
      <c r="H47" s="30">
        <f t="shared" si="7"/>
        <v>22251.593205304118</v>
      </c>
      <c r="I47" s="30">
        <v>453.81</v>
      </c>
      <c r="J47" s="30">
        <f>'[1]2019 2,25%t'!J38*0.0527+'[1]2019 2,25%t'!J38</f>
        <v>2365.0245326030395</v>
      </c>
      <c r="K47" s="30">
        <f>'[1]2019 2,25%t'!K38*0.0527+'[1]2019 2,25%t'!K38</f>
        <v>1863.2902339933198</v>
      </c>
      <c r="L47" s="30">
        <f>'[1]2019 2,25%t'!L38*0.0527+'[1]2019 2,25%t'!L38</f>
        <v>2062.8140741999996</v>
      </c>
    </row>
    <row r="48" spans="1:12" ht="13.5" thickBot="1">
      <c r="A48" s="78" t="s">
        <v>20</v>
      </c>
      <c r="B48" s="39" t="s">
        <v>33</v>
      </c>
      <c r="C48" s="30">
        <f>'[1]2022+2%'!C39*0.015+'[1]2022+2%'!C39</f>
        <v>1307.7857300785201</v>
      </c>
      <c r="D48" s="30">
        <f>'[1]2022+2%'!D39*0.015+'[1]2022+2%'!D39</f>
        <v>0</v>
      </c>
      <c r="E48" s="30">
        <f t="shared" si="5"/>
        <v>1307.7857300785201</v>
      </c>
      <c r="F48" s="30">
        <v>990.64</v>
      </c>
      <c r="G48" s="30">
        <f t="shared" si="6"/>
        <v>1307.7857300785201</v>
      </c>
      <c r="H48" s="30">
        <f t="shared" si="7"/>
        <v>19299.640221099282</v>
      </c>
      <c r="I48" s="30">
        <v>453.81</v>
      </c>
      <c r="J48" s="30">
        <f>'[1]2019 2,25%t'!J39*0.0527+'[1]2019 2,25%t'!J39</f>
        <v>2365.0245326030395</v>
      </c>
      <c r="K48" s="30">
        <f>'[1]2019 2,25%t'!K39*0.0527+'[1]2019 2,25%t'!K39</f>
        <v>1863.2902339933198</v>
      </c>
      <c r="L48" s="30">
        <f>'[1]2019 2,25%t'!L39*0.0527+'[1]2019 2,25%t'!L39</f>
        <v>2062.8140741999996</v>
      </c>
    </row>
    <row r="49" spans="1:12" ht="13.5" thickBot="1">
      <c r="A49" s="79"/>
      <c r="B49" s="39" t="s">
        <v>34</v>
      </c>
      <c r="C49" s="30">
        <f>'[1]2022+2%'!C40*0.015+'[1]2022+2%'!C40</f>
        <v>1307.7857300785201</v>
      </c>
      <c r="D49" s="30">
        <f>'[1]2022+2%'!D40*0.015+'[1]2022+2%'!D40</f>
        <v>0</v>
      </c>
      <c r="E49" s="30">
        <f t="shared" si="5"/>
        <v>1307.7857300785201</v>
      </c>
      <c r="F49" s="30">
        <v>990.64</v>
      </c>
      <c r="G49" s="30">
        <f t="shared" si="6"/>
        <v>1307.7857300785201</v>
      </c>
      <c r="H49" s="30">
        <f t="shared" si="7"/>
        <v>19299.640221099282</v>
      </c>
      <c r="I49" s="30">
        <v>453.81</v>
      </c>
      <c r="J49" s="30">
        <f>'[1]2019 2,25%t'!J40*0.0527+'[1]2019 2,25%t'!J40</f>
        <v>2365.0245326030395</v>
      </c>
      <c r="K49" s="30">
        <f>'[1]2019 2,25%t'!K40*0.0527+'[1]2019 2,25%t'!K40</f>
        <v>1863.2902339933198</v>
      </c>
      <c r="L49" s="30">
        <f>'[1]2019 2,25%t'!L40*0.0527+'[1]2019 2,25%t'!L40</f>
        <v>2062.8140741999996</v>
      </c>
    </row>
    <row r="50" spans="1:12" ht="13.5" thickBot="1">
      <c r="A50" s="79"/>
      <c r="B50" s="39" t="s">
        <v>35</v>
      </c>
      <c r="C50" s="30">
        <f>'[1]2022+2%'!C41*0.015+'[1]2022+2%'!C41</f>
        <v>1307.7857300785201</v>
      </c>
      <c r="D50" s="30">
        <f>'[1]2022+2%'!D41*0.015+'[1]2022+2%'!D41</f>
        <v>0</v>
      </c>
      <c r="E50" s="30">
        <f t="shared" si="5"/>
        <v>1307.7857300785201</v>
      </c>
      <c r="F50" s="30">
        <v>990.64</v>
      </c>
      <c r="G50" s="30">
        <f t="shared" si="6"/>
        <v>1307.7857300785201</v>
      </c>
      <c r="H50" s="30">
        <f t="shared" si="7"/>
        <v>19299.640221099282</v>
      </c>
      <c r="I50" s="30">
        <v>453.81</v>
      </c>
      <c r="J50" s="30">
        <f>'[1]2019 2,25%t'!J41*0.0527+'[1]2019 2,25%t'!J41</f>
        <v>2365.0245326030395</v>
      </c>
      <c r="K50" s="30">
        <f>'[1]2019 2,25%t'!K41*0.0527+'[1]2019 2,25%t'!K41</f>
        <v>1863.2902339933198</v>
      </c>
      <c r="L50" s="30">
        <f>'[1]2019 2,25%t'!L41*0.0527+'[1]2019 2,25%t'!L41</f>
        <v>2062.8140741999996</v>
      </c>
    </row>
    <row r="51" spans="1:12" ht="13.5" thickBot="1">
      <c r="A51" s="79"/>
      <c r="B51" s="39" t="s">
        <v>36</v>
      </c>
      <c r="C51" s="30">
        <f>'[1]2022+2%'!C42*0.015+'[1]2022+2%'!C42</f>
        <v>1307.7857300785201</v>
      </c>
      <c r="D51" s="30">
        <f>'[1]2022+2%'!D42*0.015+'[1]2022+2%'!D42</f>
        <v>0</v>
      </c>
      <c r="E51" s="30">
        <f t="shared" si="5"/>
        <v>1307.7857300785201</v>
      </c>
      <c r="F51" s="30">
        <v>990.64</v>
      </c>
      <c r="G51" s="30">
        <f t="shared" si="6"/>
        <v>1307.7857300785201</v>
      </c>
      <c r="H51" s="30">
        <f t="shared" si="7"/>
        <v>19299.640221099282</v>
      </c>
      <c r="I51" s="30">
        <v>453.81</v>
      </c>
      <c r="J51" s="30">
        <f>'[1]2019 2,25%t'!J42*0.0527+'[1]2019 2,25%t'!J42</f>
        <v>2365.0245326030395</v>
      </c>
      <c r="K51" s="30">
        <f>'[1]2019 2,25%t'!K42*0.0527+'[1]2019 2,25%t'!K42</f>
        <v>1863.2902339933198</v>
      </c>
      <c r="L51" s="30">
        <f>'[1]2019 2,25%t'!L42*0.0527+'[1]2019 2,25%t'!L42</f>
        <v>2062.8140741999996</v>
      </c>
    </row>
    <row r="52" spans="1:12" ht="13.5" thickBot="1">
      <c r="A52" s="80"/>
      <c r="B52" s="39" t="s">
        <v>37</v>
      </c>
      <c r="C52" s="30">
        <f>'[1]2022+2%'!C43*0.015+'[1]2022+2%'!C43</f>
        <v>1307.7857300785201</v>
      </c>
      <c r="D52" s="30">
        <f>'[1]2022+2%'!D43*0.015+'[1]2022+2%'!D43</f>
        <v>0</v>
      </c>
      <c r="E52" s="30">
        <f t="shared" si="5"/>
        <v>1307.7857300785201</v>
      </c>
      <c r="F52" s="30">
        <v>990.64</v>
      </c>
      <c r="G52" s="30">
        <f t="shared" si="6"/>
        <v>1307.7857300785201</v>
      </c>
      <c r="H52" s="30">
        <f t="shared" si="7"/>
        <v>19299.640221099282</v>
      </c>
      <c r="I52" s="30">
        <v>453.81</v>
      </c>
      <c r="J52" s="30">
        <f>'[1]2019 2,25%t'!J43*0.0527+'[1]2019 2,25%t'!J43</f>
        <v>2365.0245326030395</v>
      </c>
      <c r="K52" s="30">
        <f>'[1]2019 2,25%t'!K43*0.0527+'[1]2019 2,25%t'!K43</f>
        <v>1863.2902339933198</v>
      </c>
      <c r="L52" s="30">
        <f>'[1]2019 2,25%t'!L43*0.0527+'[1]2019 2,25%t'!L43</f>
        <v>2062.8140741999996</v>
      </c>
    </row>
    <row r="53" spans="1:12" ht="13.5" thickBot="1">
      <c r="A53" s="71" t="s">
        <v>38</v>
      </c>
      <c r="B53" s="38" t="s">
        <v>39</v>
      </c>
      <c r="C53" s="30">
        <f>'[1]2022+2%'!C44*0.015+'[1]2022+2%'!C44</f>
        <v>1160.99040993894</v>
      </c>
      <c r="D53" s="30">
        <f>'[1]2022+2%'!D44*0.015+'[1]2022+2%'!D44</f>
        <v>0</v>
      </c>
      <c r="E53" s="30">
        <f t="shared" si="5"/>
        <v>1160.99040993894</v>
      </c>
      <c r="F53" s="30">
        <v>990.64</v>
      </c>
      <c r="G53" s="30">
        <f t="shared" si="6"/>
        <v>1160.99040993894</v>
      </c>
      <c r="H53" s="30">
        <f t="shared" si="7"/>
        <v>17244.50573914516</v>
      </c>
      <c r="I53" s="30">
        <v>453.81</v>
      </c>
      <c r="J53" s="30">
        <f>'[1]2019 2,25%t'!J44*0.0527+'[1]2019 2,25%t'!J44</f>
        <v>2365.0245326030395</v>
      </c>
      <c r="K53" s="30">
        <f>'[1]2019 2,25%t'!K44*0.0527+'[1]2019 2,25%t'!K44</f>
        <v>1863.2902339933198</v>
      </c>
      <c r="L53" s="30">
        <f>'[1]2019 2,25%t'!L44*0.0527+'[1]2019 2,25%t'!L44</f>
        <v>2062.8140741999996</v>
      </c>
    </row>
    <row r="54" spans="1:12" ht="13.5" thickBot="1">
      <c r="A54" s="72"/>
      <c r="B54" s="38" t="s">
        <v>40</v>
      </c>
      <c r="C54" s="30">
        <f>'[1]2022+2%'!C45*0.015+'[1]2022+2%'!C45</f>
        <v>1160.99040993894</v>
      </c>
      <c r="D54" s="30">
        <f>'[1]2022+2%'!D45*0.015+'[1]2022+2%'!D45</f>
        <v>0</v>
      </c>
      <c r="E54" s="30">
        <f t="shared" si="5"/>
        <v>1160.99040993894</v>
      </c>
      <c r="F54" s="30">
        <v>990.64</v>
      </c>
      <c r="G54" s="30">
        <f t="shared" si="6"/>
        <v>1160.99040993894</v>
      </c>
      <c r="H54" s="30">
        <f t="shared" si="7"/>
        <v>17244.50573914516</v>
      </c>
      <c r="I54" s="30">
        <v>453.81</v>
      </c>
      <c r="J54" s="30">
        <f>'[1]2019 2,25%t'!J45*0.0527+'[1]2019 2,25%t'!J45</f>
        <v>2365.0245326030395</v>
      </c>
      <c r="K54" s="30">
        <f>'[1]2019 2,25%t'!K45*0.0527+'[1]2019 2,25%t'!K45</f>
        <v>1863.2902339933198</v>
      </c>
      <c r="L54" s="30">
        <f>'[1]2019 2,25%t'!L45*0.0527+'[1]2019 2,25%t'!L45</f>
        <v>2062.8140741999996</v>
      </c>
    </row>
    <row r="55" spans="1:12" ht="13.5" thickBot="1">
      <c r="A55" s="72"/>
      <c r="B55" s="38" t="s">
        <v>41</v>
      </c>
      <c r="C55" s="30">
        <f>'[1]2022+2%'!C46*0.015+'[1]2022+2%'!C46</f>
        <v>1160.99040993894</v>
      </c>
      <c r="D55" s="30">
        <f>'[1]2022+2%'!D46*0.015+'[1]2022+2%'!D46</f>
        <v>0</v>
      </c>
      <c r="E55" s="30">
        <f t="shared" si="5"/>
        <v>1160.99040993894</v>
      </c>
      <c r="F55" s="30">
        <v>990.64</v>
      </c>
      <c r="G55" s="30">
        <f t="shared" si="6"/>
        <v>1160.99040993894</v>
      </c>
      <c r="H55" s="30">
        <f t="shared" si="7"/>
        <v>17244.50573914516</v>
      </c>
      <c r="I55" s="30">
        <v>453.81</v>
      </c>
      <c r="J55" s="30">
        <f>'[1]2019 2,25%t'!J46*0.0527+'[1]2019 2,25%t'!J46</f>
        <v>2365.0245326030395</v>
      </c>
      <c r="K55" s="30">
        <f>'[1]2019 2,25%t'!K46*0.0527+'[1]2019 2,25%t'!K46</f>
        <v>1863.2902339933198</v>
      </c>
      <c r="L55" s="30">
        <f>'[1]2019 2,25%t'!L46*0.0527+'[1]2019 2,25%t'!L46</f>
        <v>2062.8140741999996</v>
      </c>
    </row>
    <row r="56" spans="1:12" ht="13.5" thickBot="1">
      <c r="A56" s="72"/>
      <c r="B56" s="38" t="s">
        <v>42</v>
      </c>
      <c r="C56" s="30">
        <f>'[1]2022+2%'!C47*0.015+'[1]2022+2%'!C47</f>
        <v>1160.99040993894</v>
      </c>
      <c r="D56" s="30">
        <f>'[1]2022+2%'!D47*0.015+'[1]2022+2%'!D47</f>
        <v>0</v>
      </c>
      <c r="E56" s="30">
        <f t="shared" si="5"/>
        <v>1160.99040993894</v>
      </c>
      <c r="F56" s="30">
        <v>990.64</v>
      </c>
      <c r="G56" s="30">
        <f t="shared" si="6"/>
        <v>1160.99040993894</v>
      </c>
      <c r="H56" s="30">
        <f t="shared" si="7"/>
        <v>17244.50573914516</v>
      </c>
      <c r="I56" s="30">
        <v>453.81</v>
      </c>
      <c r="J56" s="30">
        <f>'[1]2019 2,25%t'!J47*0.0527+'[1]2019 2,25%t'!J47</f>
        <v>2365.0245326030395</v>
      </c>
      <c r="K56" s="30">
        <f>'[1]2019 2,25%t'!K47*0.0527+'[1]2019 2,25%t'!K47</f>
        <v>1863.2902339933198</v>
      </c>
      <c r="L56" s="30">
        <f>'[1]2019 2,25%t'!L47*0.0527+'[1]2019 2,25%t'!L47</f>
        <v>2062.8140741999996</v>
      </c>
    </row>
    <row r="57" spans="1:12" ht="13.5" thickBot="1">
      <c r="A57" s="73"/>
      <c r="B57" s="56" t="s">
        <v>43</v>
      </c>
      <c r="C57" s="30">
        <f>'[1]2022+2%'!C48*0.015+'[1]2022+2%'!C48</f>
        <v>1160.99040993894</v>
      </c>
      <c r="D57" s="30">
        <f>'[1]2022+2%'!D48*0.015+'[1]2022+2%'!D48</f>
        <v>0</v>
      </c>
      <c r="E57" s="30">
        <f t="shared" si="5"/>
        <v>1160.99040993894</v>
      </c>
      <c r="F57" s="30">
        <v>990.64</v>
      </c>
      <c r="G57" s="30">
        <f t="shared" si="6"/>
        <v>1160.99040993894</v>
      </c>
      <c r="H57" s="30">
        <f t="shared" si="7"/>
        <v>17244.50573914516</v>
      </c>
      <c r="I57" s="30">
        <v>453.81</v>
      </c>
      <c r="J57" s="30">
        <f>'[1]2019 2,25%t'!J48*0.0527+'[1]2019 2,25%t'!J48</f>
        <v>2365.0245326030395</v>
      </c>
      <c r="K57" s="30">
        <f>'[1]2019 2,25%t'!K48*0.0527+'[1]2019 2,25%t'!K48</f>
        <v>1863.2902339933198</v>
      </c>
      <c r="L57" s="30">
        <f>'[1]2019 2,25%t'!L48*0.0527+'[1]2019 2,25%t'!L48</f>
        <v>2062.8140741999996</v>
      </c>
    </row>
    <row r="58" spans="1:12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3.5" thickBot="1">
      <c r="A59" s="31"/>
      <c r="B59" s="32" t="s">
        <v>44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3.5" thickBot="1">
      <c r="A60" s="31"/>
      <c r="B60" s="74" t="s">
        <v>46</v>
      </c>
      <c r="C60" s="74"/>
      <c r="D60" s="75"/>
      <c r="E60" s="30">
        <f>'[1]2022+2%'!E51*0.015+'[1]2022+2%'!E51</f>
        <v>3740.8177684079997</v>
      </c>
      <c r="F60" s="57"/>
      <c r="G60" s="32"/>
      <c r="H60" s="32"/>
      <c r="I60" s="32"/>
      <c r="J60" s="32"/>
      <c r="K60" s="32"/>
      <c r="L60" s="32"/>
    </row>
    <row r="61" spans="1:12" ht="12.75">
      <c r="A61" s="31"/>
      <c r="B61" s="32" t="s">
        <v>45</v>
      </c>
      <c r="C61" s="32"/>
      <c r="D61" s="32"/>
      <c r="E61" s="30">
        <f>'[1]2022+2%'!E52*0.015+'[1]2022+2%'!E52</f>
        <v>2166.056585658</v>
      </c>
      <c r="F61" s="32"/>
      <c r="G61" s="32"/>
      <c r="H61" s="32"/>
      <c r="I61" s="32"/>
      <c r="J61" s="32"/>
      <c r="K61" s="32"/>
      <c r="L61" s="32"/>
    </row>
  </sheetData>
  <sheetProtection/>
  <mergeCells count="14">
    <mergeCell ref="C2:J5"/>
    <mergeCell ref="C6:J7"/>
    <mergeCell ref="A15:A17"/>
    <mergeCell ref="A18:A20"/>
    <mergeCell ref="A21:A23"/>
    <mergeCell ref="A24:A25"/>
    <mergeCell ref="A53:A57"/>
    <mergeCell ref="B60:D60"/>
    <mergeCell ref="A31:A33"/>
    <mergeCell ref="A34:A36"/>
    <mergeCell ref="A37:A38"/>
    <mergeCell ref="B41:D41"/>
    <mergeCell ref="A45:A47"/>
    <mergeCell ref="A48:A5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0" max="10" width="15.00390625" style="0" customWidth="1"/>
    <col min="11" max="11" width="17.7109375" style="0" customWidth="1"/>
  </cols>
  <sheetData>
    <row r="1" spans="1:11" ht="33" customHeight="1">
      <c r="A1" s="2"/>
      <c r="B1" s="1"/>
      <c r="C1" s="2"/>
      <c r="D1" s="2"/>
      <c r="E1" s="2"/>
      <c r="F1" s="2"/>
      <c r="G1" s="2"/>
      <c r="H1" s="2"/>
      <c r="I1" s="2"/>
      <c r="J1" s="2"/>
      <c r="K1" s="58"/>
    </row>
    <row r="2" spans="1:11" ht="12.75">
      <c r="A2" s="2"/>
      <c r="B2" s="1"/>
      <c r="C2" s="66" t="s">
        <v>47</v>
      </c>
      <c r="D2" s="66"/>
      <c r="E2" s="66"/>
      <c r="F2" s="66"/>
      <c r="G2" s="66"/>
      <c r="H2" s="66"/>
      <c r="I2" s="66"/>
      <c r="J2" s="66"/>
      <c r="K2" s="58"/>
    </row>
    <row r="3" spans="1:11" ht="12.75">
      <c r="A3" s="2"/>
      <c r="B3" s="3"/>
      <c r="C3" s="66"/>
      <c r="D3" s="66"/>
      <c r="E3" s="66"/>
      <c r="F3" s="66"/>
      <c r="G3" s="66"/>
      <c r="H3" s="66"/>
      <c r="I3" s="66"/>
      <c r="J3" s="66"/>
      <c r="K3" s="58"/>
    </row>
    <row r="4" spans="1:11" ht="12.75">
      <c r="A4" s="2"/>
      <c r="B4" s="1"/>
      <c r="C4" s="66"/>
      <c r="D4" s="66"/>
      <c r="E4" s="66"/>
      <c r="F4" s="66"/>
      <c r="G4" s="66"/>
      <c r="H4" s="66"/>
      <c r="I4" s="66"/>
      <c r="J4" s="66"/>
      <c r="K4" s="58"/>
    </row>
    <row r="5" spans="1:11" ht="12.75">
      <c r="A5" s="2"/>
      <c r="B5" s="1"/>
      <c r="C5" s="66"/>
      <c r="D5" s="66"/>
      <c r="E5" s="66"/>
      <c r="F5" s="66"/>
      <c r="G5" s="66"/>
      <c r="H5" s="66"/>
      <c r="I5" s="66"/>
      <c r="J5" s="66"/>
      <c r="K5" s="58"/>
    </row>
    <row r="6" spans="1:11" ht="12.75">
      <c r="A6" s="2"/>
      <c r="B6" s="1"/>
      <c r="C6" s="67" t="s">
        <v>61</v>
      </c>
      <c r="D6" s="67"/>
      <c r="E6" s="67"/>
      <c r="F6" s="67"/>
      <c r="G6" s="67"/>
      <c r="H6" s="67"/>
      <c r="I6" s="67"/>
      <c r="J6" s="67"/>
      <c r="K6" s="58"/>
    </row>
    <row r="7" spans="1:11" ht="12.75">
      <c r="A7" s="2"/>
      <c r="B7" s="1"/>
      <c r="C7" s="67"/>
      <c r="D7" s="67"/>
      <c r="E7" s="67"/>
      <c r="F7" s="67"/>
      <c r="G7" s="67"/>
      <c r="H7" s="67"/>
      <c r="I7" s="67"/>
      <c r="J7" s="67"/>
      <c r="K7" s="58"/>
    </row>
    <row r="8" spans="1:11" ht="12.75">
      <c r="A8" s="2"/>
      <c r="B8" s="1"/>
      <c r="C8" s="2"/>
      <c r="D8" s="2"/>
      <c r="E8" s="2"/>
      <c r="F8" s="2"/>
      <c r="G8" s="2"/>
      <c r="H8" s="2"/>
      <c r="I8" s="2"/>
      <c r="J8" s="2"/>
      <c r="K8" s="58"/>
    </row>
    <row r="9" spans="1:11" ht="12.75">
      <c r="A9" s="2"/>
      <c r="B9" s="1" t="s">
        <v>62</v>
      </c>
      <c r="C9" s="2"/>
      <c r="D9" s="2"/>
      <c r="E9" s="2"/>
      <c r="F9" s="2"/>
      <c r="G9" s="2"/>
      <c r="H9" s="2"/>
      <c r="I9" s="2"/>
      <c r="J9" s="2"/>
      <c r="K9" s="58"/>
    </row>
    <row r="10" spans="1:11" ht="12.75">
      <c r="A10" s="2"/>
      <c r="B10" s="1"/>
      <c r="C10" s="2"/>
      <c r="D10" s="2"/>
      <c r="E10" s="2"/>
      <c r="F10" s="2"/>
      <c r="G10" s="2"/>
      <c r="H10" s="2"/>
      <c r="I10" s="2"/>
      <c r="J10" s="2"/>
      <c r="K10" s="58"/>
    </row>
    <row r="11" spans="1:11" ht="13.5" thickBo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5"/>
    </row>
    <row r="12" spans="1:11" ht="13.5" thickBot="1">
      <c r="A12" s="31"/>
      <c r="B12" s="33" t="s">
        <v>0</v>
      </c>
      <c r="C12" s="32"/>
      <c r="D12" s="34"/>
      <c r="E12" s="34"/>
      <c r="F12" s="34"/>
      <c r="G12" s="34"/>
      <c r="H12" s="34"/>
      <c r="I12" s="34"/>
      <c r="J12" s="34"/>
      <c r="K12" s="34"/>
    </row>
    <row r="13" spans="1:11" ht="13.5" thickBo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27.75" thickBot="1">
      <c r="A14" s="35" t="s">
        <v>54</v>
      </c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5</v>
      </c>
      <c r="G14" s="28" t="s">
        <v>6</v>
      </c>
      <c r="H14" s="28" t="s">
        <v>7</v>
      </c>
      <c r="I14" s="29" t="s">
        <v>50</v>
      </c>
      <c r="J14" s="36" t="s">
        <v>55</v>
      </c>
      <c r="K14" s="36" t="s">
        <v>57</v>
      </c>
    </row>
    <row r="15" spans="1:11" ht="13.5" thickBo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3.5" thickBot="1">
      <c r="A16" s="76" t="s">
        <v>8</v>
      </c>
      <c r="B16" s="37" t="s">
        <v>9</v>
      </c>
      <c r="C16" s="30">
        <f>'[1]2022 + 2% + 1,5 %'!C6*0.025+'[1]2022 + 2% + 1,5 %'!C6</f>
        <v>2380.04704381185</v>
      </c>
      <c r="D16" s="30">
        <f>'[1]2022 + 2% + 1,5 %'!D6*0.025+'[1]2022 + 2% + 1,5 %'!D6</f>
        <v>818.2435601670751</v>
      </c>
      <c r="E16" s="30">
        <f>C16+D16</f>
        <v>3198.290603978925</v>
      </c>
      <c r="F16" s="30">
        <v>1045</v>
      </c>
      <c r="G16" s="30">
        <f>C16+D16</f>
        <v>3198.290603978925</v>
      </c>
      <c r="H16" s="30">
        <f>E16*14+F16</f>
        <v>45821.06845570495</v>
      </c>
      <c r="I16" s="30">
        <f>'[1]2022+2%'!I6*0.015+'[1]2022+2%'!I6</f>
        <v>453.81340199999994</v>
      </c>
      <c r="J16" s="30">
        <f>'[1]2019 2,25%t'!J22*0.0527+'[1]2019 2,25%t'!J22</f>
        <v>2365.0245326030395</v>
      </c>
      <c r="K16" s="30">
        <f>'[1]2019 2,25%t'!L22*0.0527+'[1]2019 2,25%t'!L22</f>
        <v>2062.8140741999996</v>
      </c>
    </row>
    <row r="17" spans="1:11" ht="13.5" thickBot="1">
      <c r="A17" s="72"/>
      <c r="B17" s="38" t="s">
        <v>10</v>
      </c>
      <c r="C17" s="30">
        <f>'[1]2022 + 2% + 1,5 %'!C7*0.025+'[1]2022 + 2% + 1,5 %'!C7</f>
        <v>2380.04704381185</v>
      </c>
      <c r="D17" s="30">
        <f>'[1]2022 + 2% + 1,5 %'!D7*0.025+'[1]2022 + 2% + 1,5 %'!D7</f>
        <v>409.12713374925</v>
      </c>
      <c r="E17" s="30">
        <f aca="true" t="shared" si="0" ref="E17:E26">C17+D17</f>
        <v>2789.1741775611</v>
      </c>
      <c r="F17" s="30">
        <v>1045</v>
      </c>
      <c r="G17" s="30">
        <f aca="true" t="shared" si="1" ref="G17:G26">C17+D17</f>
        <v>2789.1741775611</v>
      </c>
      <c r="H17" s="30">
        <f aca="true" t="shared" si="2" ref="H17:H26">E17*14+F17</f>
        <v>40093.4384858554</v>
      </c>
      <c r="I17" s="30">
        <f>'[1]2022+2%'!I7*0.015+'[1]2022+2%'!I7</f>
        <v>453.81340199999994</v>
      </c>
      <c r="J17" s="30">
        <f>'[1]2019 2,25%t'!J23*0.0527+'[1]2019 2,25%t'!J23</f>
        <v>2365.0245326030395</v>
      </c>
      <c r="K17" s="30">
        <f>'[1]2019 2,25%t'!L23*0.0527+'[1]2019 2,25%t'!L23</f>
        <v>2062.8140741999996</v>
      </c>
    </row>
    <row r="18" spans="1:11" ht="13.5" thickBot="1">
      <c r="A18" s="77"/>
      <c r="B18" s="38" t="s">
        <v>11</v>
      </c>
      <c r="C18" s="30">
        <f>'[1]2022 + 2% + 1,5 %'!C8*0.025+'[1]2022 + 2% + 1,5 %'!C8</f>
        <v>2380.04704381185</v>
      </c>
      <c r="D18" s="30">
        <f>'[1]2022 + 2% + 1,5 %'!D8*0.025+'[1]2022 + 2% + 1,5 %'!D8</f>
        <v>0</v>
      </c>
      <c r="E18" s="30">
        <f t="shared" si="0"/>
        <v>2380.04704381185</v>
      </c>
      <c r="F18" s="30">
        <v>1045</v>
      </c>
      <c r="G18" s="30">
        <f t="shared" si="1"/>
        <v>2380.04704381185</v>
      </c>
      <c r="H18" s="30">
        <f t="shared" si="2"/>
        <v>34365.6586133659</v>
      </c>
      <c r="I18" s="30">
        <f>'[1]2022+2%'!I8*0.015+'[1]2022+2%'!I8</f>
        <v>453.81340199999994</v>
      </c>
      <c r="J18" s="30">
        <f>'[1]2019 2,25%t'!J24*0.0527+'[1]2019 2,25%t'!J24</f>
        <v>2365.0245326030395</v>
      </c>
      <c r="K18" s="30">
        <f>'[1]2019 2,25%t'!L24*0.0527+'[1]2019 2,25%t'!L24</f>
        <v>2062.8140741999996</v>
      </c>
    </row>
    <row r="19" spans="1:11" ht="13.5" thickBot="1">
      <c r="A19" s="78" t="s">
        <v>12</v>
      </c>
      <c r="B19" s="39" t="s">
        <v>13</v>
      </c>
      <c r="C19" s="30">
        <f>'[1]2022 + 2% + 1,5 %'!C9*0.025+'[1]2022 + 2% + 1,5 %'!C9</f>
        <v>2051.7634745207774</v>
      </c>
      <c r="D19" s="30">
        <f>'[1]2022 + 2% + 1,5 %'!D9*0.025+'[1]2022 + 2% + 1,5 %'!D9</f>
        <v>818.2435601670751</v>
      </c>
      <c r="E19" s="30">
        <f t="shared" si="0"/>
        <v>2870.0070346878524</v>
      </c>
      <c r="F19" s="30">
        <v>1045</v>
      </c>
      <c r="G19" s="30">
        <f t="shared" si="1"/>
        <v>2870.0070346878524</v>
      </c>
      <c r="H19" s="30">
        <f t="shared" si="2"/>
        <v>41225.09848562993</v>
      </c>
      <c r="I19" s="30">
        <f>'[1]2022+2%'!I9*0.015+'[1]2022+2%'!I9</f>
        <v>453.81340199999994</v>
      </c>
      <c r="J19" s="30">
        <f>'[1]2019 2,25%t'!J25*0.0527+'[1]2019 2,25%t'!J25</f>
        <v>2365.0245326030395</v>
      </c>
      <c r="K19" s="30">
        <f>'[1]2019 2,25%t'!L25*0.0527+'[1]2019 2,25%t'!L25</f>
        <v>2062.8140741999996</v>
      </c>
    </row>
    <row r="20" spans="1:11" ht="13.5" thickBot="1">
      <c r="A20" s="79"/>
      <c r="B20" s="39" t="s">
        <v>14</v>
      </c>
      <c r="C20" s="30">
        <f>'[1]2022 + 2% + 1,5 %'!C10*0.025+'[1]2022 + 2% + 1,5 %'!C10</f>
        <v>2051.7634745207774</v>
      </c>
      <c r="D20" s="30">
        <f>'[1]2022 + 2% + 1,5 %'!D10*0.025+'[1]2022 + 2% + 1,5 %'!D10</f>
        <v>409.12713374925</v>
      </c>
      <c r="E20" s="30">
        <f t="shared" si="0"/>
        <v>2460.8906082700273</v>
      </c>
      <c r="F20" s="30">
        <v>1045</v>
      </c>
      <c r="G20" s="30">
        <f t="shared" si="1"/>
        <v>2460.8906082700273</v>
      </c>
      <c r="H20" s="30">
        <f t="shared" si="2"/>
        <v>35497.46851578038</v>
      </c>
      <c r="I20" s="30">
        <f>'[1]2022+2%'!I10*0.015+'[1]2022+2%'!I10</f>
        <v>453.81340199999994</v>
      </c>
      <c r="J20" s="30">
        <f>'[1]2019 2,25%t'!J26*0.0527+'[1]2019 2,25%t'!J26</f>
        <v>2365.0245326030395</v>
      </c>
      <c r="K20" s="30">
        <f>'[1]2019 2,25%t'!L26*0.0527+'[1]2019 2,25%t'!L26</f>
        <v>2062.8140741999996</v>
      </c>
    </row>
    <row r="21" spans="1:11" ht="13.5" thickBot="1">
      <c r="A21" s="80"/>
      <c r="B21" s="39" t="s">
        <v>15</v>
      </c>
      <c r="C21" s="30">
        <f>'[1]2022 + 2% + 1,5 %'!C11*0.025+'[1]2022 + 2% + 1,5 %'!C11</f>
        <v>2051.7634745207774</v>
      </c>
      <c r="D21" s="30">
        <f>'[1]2022 + 2% + 1,5 %'!D11*0.025+'[1]2022 + 2% + 1,5 %'!D11</f>
        <v>0</v>
      </c>
      <c r="E21" s="30">
        <f t="shared" si="0"/>
        <v>2051.7634745207774</v>
      </c>
      <c r="F21" s="30">
        <v>1045</v>
      </c>
      <c r="G21" s="30">
        <f t="shared" si="1"/>
        <v>2051.7634745207774</v>
      </c>
      <c r="H21" s="30">
        <f t="shared" si="2"/>
        <v>29769.688643290883</v>
      </c>
      <c r="I21" s="30">
        <f>'[1]2022+2%'!I11*0.015+'[1]2022+2%'!I11</f>
        <v>453.81340199999994</v>
      </c>
      <c r="J21" s="30">
        <f>'[1]2019 2,25%t'!J27*0.0527+'[1]2019 2,25%t'!J27</f>
        <v>2365.0245326030395</v>
      </c>
      <c r="K21" s="30">
        <f>'[1]2019 2,25%t'!L27*0.0527+'[1]2019 2,25%t'!L27</f>
        <v>2062.8140741999996</v>
      </c>
    </row>
    <row r="22" spans="1:11" ht="13.5" thickBot="1">
      <c r="A22" s="71" t="s">
        <v>16</v>
      </c>
      <c r="B22" s="38" t="s">
        <v>17</v>
      </c>
      <c r="C22" s="30">
        <f>'[1]2022 + 2% + 1,5 %'!C12*0.025+'[1]2022 + 2% + 1,5 %'!C12</f>
        <v>1556.6055025311944</v>
      </c>
      <c r="D22" s="30">
        <f>'[1]2022 + 2% + 1,5 %'!D12*0.025+'[1]2022 + 2% + 1,5 %'!D12</f>
        <v>0</v>
      </c>
      <c r="E22" s="30">
        <f t="shared" si="0"/>
        <v>1556.6055025311944</v>
      </c>
      <c r="F22" s="30">
        <v>1045</v>
      </c>
      <c r="G22" s="30">
        <f t="shared" si="1"/>
        <v>1556.6055025311944</v>
      </c>
      <c r="H22" s="30">
        <f t="shared" si="2"/>
        <v>22837.47703543672</v>
      </c>
      <c r="I22" s="30">
        <f>'[1]2022+2%'!I12*0.015+'[1]2022+2%'!I12</f>
        <v>453.81340199999994</v>
      </c>
      <c r="J22" s="30">
        <f>'[1]2019 2,25%t'!J28*0.0527+'[1]2019 2,25%t'!J28</f>
        <v>2365.0245326030395</v>
      </c>
      <c r="K22" s="30">
        <f>'[1]2019 2,25%t'!L28*0.0527+'[1]2019 2,25%t'!L28</f>
        <v>2062.8140741999996</v>
      </c>
    </row>
    <row r="23" spans="1:11" ht="13.5" thickBot="1">
      <c r="A23" s="72"/>
      <c r="B23" s="38" t="s">
        <v>18</v>
      </c>
      <c r="C23" s="30">
        <f>'[1]2022 + 2% + 1,5 %'!C13*0.025+'[1]2022 + 2% + 1,5 %'!C13</f>
        <v>1556.6055025311944</v>
      </c>
      <c r="D23" s="30">
        <f>'[1]2022 + 2% + 1,5 %'!D13*0.025+'[1]2022 + 2% + 1,5 %'!D13</f>
        <v>0</v>
      </c>
      <c r="E23" s="30">
        <f t="shared" si="0"/>
        <v>1556.6055025311944</v>
      </c>
      <c r="F23" s="30">
        <v>1045</v>
      </c>
      <c r="G23" s="30">
        <f t="shared" si="1"/>
        <v>1556.6055025311944</v>
      </c>
      <c r="H23" s="30">
        <f t="shared" si="2"/>
        <v>22837.47703543672</v>
      </c>
      <c r="I23" s="30">
        <f>'[1]2022+2%'!I13*0.015+'[1]2022+2%'!I13</f>
        <v>453.81340199999994</v>
      </c>
      <c r="J23" s="30">
        <f>'[1]2019 2,25%t'!J29*0.0527+'[1]2019 2,25%t'!J29</f>
        <v>2365.0245326030395</v>
      </c>
      <c r="K23" s="30">
        <f>'[1]2019 2,25%t'!L29*0.0527+'[1]2019 2,25%t'!L29</f>
        <v>2062.8140741999996</v>
      </c>
    </row>
    <row r="24" spans="1:11" ht="13.5" thickBot="1">
      <c r="A24" s="77"/>
      <c r="B24" s="40" t="s">
        <v>19</v>
      </c>
      <c r="C24" s="30">
        <f>'[1]2022 + 2% + 1,5 %'!C14*0.025+'[1]2022 + 2% + 1,5 %'!C14</f>
        <v>1556.6055025311944</v>
      </c>
      <c r="D24" s="30">
        <f>'[1]2022 + 2% + 1,5 %'!D14*0.025+'[1]2022 + 2% + 1,5 %'!D14</f>
        <v>0</v>
      </c>
      <c r="E24" s="30">
        <f t="shared" si="0"/>
        <v>1556.6055025311944</v>
      </c>
      <c r="F24" s="30">
        <v>1045</v>
      </c>
      <c r="G24" s="30">
        <f t="shared" si="1"/>
        <v>1556.6055025311944</v>
      </c>
      <c r="H24" s="30">
        <f t="shared" si="2"/>
        <v>22837.47703543672</v>
      </c>
      <c r="I24" s="30">
        <f>'[1]2022+2%'!I14*0.015+'[1]2022+2%'!I14</f>
        <v>453.81340199999994</v>
      </c>
      <c r="J24" s="30">
        <f>'[1]2019 2,25%t'!J30*0.0527+'[1]2019 2,25%t'!J30</f>
        <v>2365.0245326030395</v>
      </c>
      <c r="K24" s="30">
        <f>'[1]2019 2,25%t'!L30*0.0527+'[1]2019 2,25%t'!L30</f>
        <v>2062.8140741999996</v>
      </c>
    </row>
    <row r="25" spans="1:11" ht="13.5" thickBot="1">
      <c r="A25" s="78" t="s">
        <v>20</v>
      </c>
      <c r="B25" s="41" t="s">
        <v>21</v>
      </c>
      <c r="C25" s="30">
        <f>'[1]2022 + 2% + 1,5 %'!C15*0.025+'[1]2022 + 2% + 1,5 %'!C15</f>
        <v>1340.4803733304832</v>
      </c>
      <c r="D25" s="30">
        <f>'[1]2022 + 2% + 1,5 %'!D15*0.025+'[1]2022 + 2% + 1,5 %'!D15</f>
        <v>0</v>
      </c>
      <c r="E25" s="30">
        <f t="shared" si="0"/>
        <v>1340.4803733304832</v>
      </c>
      <c r="F25" s="30">
        <v>1045</v>
      </c>
      <c r="G25" s="30">
        <f t="shared" si="1"/>
        <v>1340.4803733304832</v>
      </c>
      <c r="H25" s="30">
        <f t="shared" si="2"/>
        <v>19811.725226626764</v>
      </c>
      <c r="I25" s="30">
        <f>'[1]2022+2%'!I15*0.015+'[1]2022+2%'!I15</f>
        <v>453.81340199999994</v>
      </c>
      <c r="J25" s="30">
        <v>2365.02</v>
      </c>
      <c r="K25" s="30">
        <v>2062.81</v>
      </c>
    </row>
    <row r="26" spans="1:11" ht="13.5" thickBot="1">
      <c r="A26" s="84"/>
      <c r="B26" s="42" t="s">
        <v>22</v>
      </c>
      <c r="C26" s="30">
        <f>'[1]2022 + 2% + 1,5 %'!C16*0.025+'[1]2022 + 2% + 1,5 %'!C16</f>
        <v>1340.4803733304832</v>
      </c>
      <c r="D26" s="30">
        <f>'[1]2022 + 2% + 1,5 %'!D16*0.025+'[1]2022 + 2% + 1,5 %'!D16</f>
        <v>0</v>
      </c>
      <c r="E26" s="30">
        <f t="shared" si="0"/>
        <v>1340.4803733304832</v>
      </c>
      <c r="F26" s="30">
        <v>1045</v>
      </c>
      <c r="G26" s="30">
        <f t="shared" si="1"/>
        <v>1340.4803733304832</v>
      </c>
      <c r="H26" s="30">
        <f t="shared" si="2"/>
        <v>19811.725226626764</v>
      </c>
      <c r="I26" s="30">
        <f>'[1]2022+2%'!I16*0.015+'[1]2022+2%'!I16</f>
        <v>453.81340199999994</v>
      </c>
      <c r="J26" s="30">
        <v>2365.02</v>
      </c>
      <c r="K26" s="30">
        <v>2062.81</v>
      </c>
    </row>
    <row r="27" spans="1:11" ht="13.5" thickBot="1">
      <c r="A27" s="31"/>
      <c r="B27" s="43"/>
      <c r="C27" s="43"/>
      <c r="D27" s="43"/>
      <c r="E27" s="43"/>
      <c r="F27" s="43"/>
      <c r="G27" s="44"/>
      <c r="H27" s="43"/>
      <c r="I27" s="43"/>
      <c r="J27" s="43"/>
      <c r="K27" s="43"/>
    </row>
    <row r="28" spans="1:11" ht="13.5" thickBot="1">
      <c r="A28" s="31"/>
      <c r="B28" s="45" t="s">
        <v>23</v>
      </c>
      <c r="C28" s="43"/>
      <c r="D28" s="43"/>
      <c r="E28" s="43"/>
      <c r="F28" s="43"/>
      <c r="G28" s="44"/>
      <c r="H28" s="43"/>
      <c r="I28" s="43"/>
      <c r="J28" s="43"/>
      <c r="K28" s="43"/>
    </row>
    <row r="29" spans="1:11" ht="13.5" thickBot="1">
      <c r="A29" s="31"/>
      <c r="B29" s="43"/>
      <c r="C29" s="43"/>
      <c r="D29" s="43"/>
      <c r="E29" s="43"/>
      <c r="F29" s="43"/>
      <c r="G29" s="44"/>
      <c r="H29" s="43"/>
      <c r="I29" s="43"/>
      <c r="J29" s="43"/>
      <c r="K29" s="43"/>
    </row>
    <row r="30" spans="1:11" ht="27.75" thickBot="1">
      <c r="A30" s="35" t="s">
        <v>54</v>
      </c>
      <c r="B30" s="46" t="s">
        <v>1</v>
      </c>
      <c r="C30" s="46" t="s">
        <v>2</v>
      </c>
      <c r="D30" s="46" t="s">
        <v>3</v>
      </c>
      <c r="E30" s="46" t="s">
        <v>4</v>
      </c>
      <c r="F30" s="47" t="s">
        <v>5</v>
      </c>
      <c r="G30" s="48" t="s">
        <v>6</v>
      </c>
      <c r="H30" s="49" t="s">
        <v>7</v>
      </c>
      <c r="I30" s="46" t="s">
        <v>50</v>
      </c>
      <c r="J30" s="36" t="s">
        <v>55</v>
      </c>
      <c r="K30" s="36" t="s">
        <v>57</v>
      </c>
    </row>
    <row r="31" spans="1:11" ht="13.5" thickBot="1">
      <c r="A31" s="31"/>
      <c r="B31" s="43"/>
      <c r="C31" s="43"/>
      <c r="D31" s="43"/>
      <c r="E31" s="43"/>
      <c r="F31" s="43"/>
      <c r="G31" s="50"/>
      <c r="H31" s="43"/>
      <c r="I31" s="43"/>
      <c r="J31" s="43"/>
      <c r="K31" s="43"/>
    </row>
    <row r="32" spans="1:11" ht="13.5" thickBot="1">
      <c r="A32" s="76" t="s">
        <v>8</v>
      </c>
      <c r="B32" s="37" t="s">
        <v>9</v>
      </c>
      <c r="C32" s="30">
        <f>'[1]2022 + 2% + 1,5 %'!C22*0.025+'[1]2022 + 2% + 1,5 %'!C22</f>
        <v>2380.04704381185</v>
      </c>
      <c r="D32" s="30">
        <v>818.24</v>
      </c>
      <c r="E32" s="30">
        <f>C32+D32</f>
        <v>3198.28704381185</v>
      </c>
      <c r="F32" s="30">
        <v>1045</v>
      </c>
      <c r="G32" s="30">
        <f>C32+D32</f>
        <v>3198.28704381185</v>
      </c>
      <c r="H32" s="30">
        <f>E32*14+F32</f>
        <v>45821.0186133659</v>
      </c>
      <c r="I32" s="30">
        <v>453.81</v>
      </c>
      <c r="J32" s="30">
        <f>'[1]2019 2,25%t'!J38*0.0527+'[1]2019 2,25%t'!J38</f>
        <v>2365.0245326030395</v>
      </c>
      <c r="K32" s="30">
        <f>'[1]2019 2,25%t'!L38*0.0527+'[1]2019 2,25%t'!L38</f>
        <v>2062.8140741999996</v>
      </c>
    </row>
    <row r="33" spans="1:11" ht="13.5" thickBot="1">
      <c r="A33" s="72"/>
      <c r="B33" s="38" t="s">
        <v>10</v>
      </c>
      <c r="C33" s="30">
        <f>'[1]2022 + 2% + 1,5 %'!C23*0.025+'[1]2022 + 2% + 1,5 %'!C23</f>
        <v>2380.04704381185</v>
      </c>
      <c r="D33" s="30">
        <v>409.13</v>
      </c>
      <c r="E33" s="30">
        <f aca="true" t="shared" si="3" ref="E33:E40">C33+D33</f>
        <v>2789.17704381185</v>
      </c>
      <c r="F33" s="30">
        <v>1045</v>
      </c>
      <c r="G33" s="30">
        <f aca="true" t="shared" si="4" ref="G33:G40">C33+D33</f>
        <v>2789.17704381185</v>
      </c>
      <c r="H33" s="30">
        <f aca="true" t="shared" si="5" ref="H33:H40">E33*14+F33</f>
        <v>40093.4786133659</v>
      </c>
      <c r="I33" s="30">
        <v>453.81</v>
      </c>
      <c r="J33" s="30">
        <f>'[1]2019 2,25%t'!J39*0.0527+'[1]2019 2,25%t'!J39</f>
        <v>2365.0245326030395</v>
      </c>
      <c r="K33" s="30">
        <f>'[1]2019 2,25%t'!L39*0.0527+'[1]2019 2,25%t'!L39</f>
        <v>2062.8140741999996</v>
      </c>
    </row>
    <row r="34" spans="1:11" ht="13.5" thickBot="1">
      <c r="A34" s="77"/>
      <c r="B34" s="38" t="s">
        <v>24</v>
      </c>
      <c r="C34" s="30">
        <f>'[1]2022 + 2% + 1,5 %'!C24*0.025+'[1]2022 + 2% + 1,5 %'!C24</f>
        <v>2380.04704381185</v>
      </c>
      <c r="D34" s="30">
        <f>'[1]2022 + 2% + 1,5 %'!D24*0.03+'[1]2022 + 2% + 1,5 %'!D24</f>
        <v>0</v>
      </c>
      <c r="E34" s="30">
        <f t="shared" si="3"/>
        <v>2380.04704381185</v>
      </c>
      <c r="F34" s="30">
        <v>1045</v>
      </c>
      <c r="G34" s="30">
        <f t="shared" si="4"/>
        <v>2380.04704381185</v>
      </c>
      <c r="H34" s="30">
        <f t="shared" si="5"/>
        <v>34365.6586133659</v>
      </c>
      <c r="I34" s="30">
        <v>453.81</v>
      </c>
      <c r="J34" s="30">
        <f>'[1]2019 2,25%t'!J40*0.0527+'[1]2019 2,25%t'!J40</f>
        <v>2365.0245326030395</v>
      </c>
      <c r="K34" s="30">
        <f>'[1]2019 2,25%t'!L40*0.0527+'[1]2019 2,25%t'!L40</f>
        <v>2062.8140741999996</v>
      </c>
    </row>
    <row r="35" spans="1:11" ht="13.5" thickBot="1">
      <c r="A35" s="78" t="s">
        <v>12</v>
      </c>
      <c r="B35" s="39" t="s">
        <v>13</v>
      </c>
      <c r="C35" s="30">
        <f>'[1]2022 + 2% + 1,5 %'!C25*0.025+'[1]2022 + 2% + 1,5 %'!C25</f>
        <v>2051.7634745207774</v>
      </c>
      <c r="D35" s="30">
        <v>818.24</v>
      </c>
      <c r="E35" s="30">
        <f t="shared" si="3"/>
        <v>2870.0034745207777</v>
      </c>
      <c r="F35" s="30">
        <v>1045</v>
      </c>
      <c r="G35" s="30">
        <f t="shared" si="4"/>
        <v>2870.0034745207777</v>
      </c>
      <c r="H35" s="30">
        <f t="shared" si="5"/>
        <v>41225.04864329089</v>
      </c>
      <c r="I35" s="30">
        <v>453.81</v>
      </c>
      <c r="J35" s="30">
        <f>'[1]2019 2,25%t'!J41*0.0527+'[1]2019 2,25%t'!J41</f>
        <v>2365.0245326030395</v>
      </c>
      <c r="K35" s="30">
        <f>'[1]2019 2,25%t'!L41*0.0527+'[1]2019 2,25%t'!L41</f>
        <v>2062.8140741999996</v>
      </c>
    </row>
    <row r="36" spans="1:11" ht="13.5" thickBot="1">
      <c r="A36" s="79"/>
      <c r="B36" s="39" t="s">
        <v>14</v>
      </c>
      <c r="C36" s="30">
        <f>'[1]2022 + 2% + 1,5 %'!C26*0.025+'[1]2022 + 2% + 1,5 %'!C26</f>
        <v>2051.7634745207774</v>
      </c>
      <c r="D36" s="30">
        <v>409.13</v>
      </c>
      <c r="E36" s="30">
        <f t="shared" si="3"/>
        <v>2460.8934745207775</v>
      </c>
      <c r="F36" s="30">
        <v>1045</v>
      </c>
      <c r="G36" s="30">
        <f t="shared" si="4"/>
        <v>2460.8934745207775</v>
      </c>
      <c r="H36" s="30">
        <f t="shared" si="5"/>
        <v>35497.50864329089</v>
      </c>
      <c r="I36" s="30">
        <v>453.81</v>
      </c>
      <c r="J36" s="30">
        <f>'[1]2019 2,25%t'!J42*0.0527+'[1]2019 2,25%t'!J42</f>
        <v>2365.0245326030395</v>
      </c>
      <c r="K36" s="30">
        <f>'[1]2019 2,25%t'!L42*0.0527+'[1]2019 2,25%t'!L42</f>
        <v>2062.8140741999996</v>
      </c>
    </row>
    <row r="37" spans="1:11" ht="13.5" thickBot="1">
      <c r="A37" s="80"/>
      <c r="B37" s="39" t="s">
        <v>25</v>
      </c>
      <c r="C37" s="30">
        <f>'[1]2022 + 2% + 1,5 %'!C27*0.025+'[1]2022 + 2% + 1,5 %'!C27</f>
        <v>2051.7634745207774</v>
      </c>
      <c r="D37" s="30">
        <f>'[1]2022 + 2% + 1,5 %'!D27*0.03+'[1]2022 + 2% + 1,5 %'!D27</f>
        <v>0</v>
      </c>
      <c r="E37" s="30">
        <f t="shared" si="3"/>
        <v>2051.7634745207774</v>
      </c>
      <c r="F37" s="30">
        <v>1045</v>
      </c>
      <c r="G37" s="30">
        <f t="shared" si="4"/>
        <v>2051.7634745207774</v>
      </c>
      <c r="H37" s="30">
        <f t="shared" si="5"/>
        <v>29769.688643290883</v>
      </c>
      <c r="I37" s="30">
        <v>453.81</v>
      </c>
      <c r="J37" s="30">
        <f>'[1]2019 2,25%t'!J43*0.0527+'[1]2019 2,25%t'!J43</f>
        <v>2365.0245326030395</v>
      </c>
      <c r="K37" s="30">
        <f>'[1]2019 2,25%t'!L43*0.0527+'[1]2019 2,25%t'!L43</f>
        <v>2062.8140741999996</v>
      </c>
    </row>
    <row r="38" spans="1:11" ht="13.5" thickBot="1">
      <c r="A38" s="71" t="s">
        <v>16</v>
      </c>
      <c r="B38" s="38" t="s">
        <v>26</v>
      </c>
      <c r="C38" s="30">
        <f>'[1]2022 + 2% + 1,5 %'!C28*0.025+'[1]2022 + 2% + 1,5 %'!C28</f>
        <v>1556.6055025311944</v>
      </c>
      <c r="D38" s="30">
        <v>409.13</v>
      </c>
      <c r="E38" s="30">
        <f t="shared" si="3"/>
        <v>1965.7355025311945</v>
      </c>
      <c r="F38" s="30">
        <v>1045</v>
      </c>
      <c r="G38" s="30">
        <f t="shared" si="4"/>
        <v>1965.7355025311945</v>
      </c>
      <c r="H38" s="30">
        <f t="shared" si="5"/>
        <v>28565.29703543672</v>
      </c>
      <c r="I38" s="30">
        <v>453.81</v>
      </c>
      <c r="J38" s="30">
        <f>'[1]2019 2,25%t'!J44*0.0527+'[1]2019 2,25%t'!J44</f>
        <v>2365.0245326030395</v>
      </c>
      <c r="K38" s="30">
        <f>'[1]2019 2,25%t'!L44*0.0527+'[1]2019 2,25%t'!L44</f>
        <v>2062.8140741999996</v>
      </c>
    </row>
    <row r="39" spans="1:11" ht="13.5" thickBot="1">
      <c r="A39" s="77"/>
      <c r="B39" s="38" t="s">
        <v>27</v>
      </c>
      <c r="C39" s="30">
        <f>'[1]2022 + 2% + 1,5 %'!C29*0.025+'[1]2022 + 2% + 1,5 %'!C29</f>
        <v>1556.6055025311944</v>
      </c>
      <c r="D39" s="30">
        <f>'[1]2022 + 2% + 1,5 %'!D29*0.03+'[1]2022 + 2% + 1,5 %'!D29</f>
        <v>0</v>
      </c>
      <c r="E39" s="30">
        <f t="shared" si="3"/>
        <v>1556.6055025311944</v>
      </c>
      <c r="F39" s="30">
        <v>1045</v>
      </c>
      <c r="G39" s="30">
        <f t="shared" si="4"/>
        <v>1556.6055025311944</v>
      </c>
      <c r="H39" s="30">
        <f t="shared" si="5"/>
        <v>22837.47703543672</v>
      </c>
      <c r="I39" s="30">
        <v>453.81</v>
      </c>
      <c r="J39" s="30">
        <f>'[1]2019 2,25%t'!J45*0.0527+'[1]2019 2,25%t'!J45</f>
        <v>2365.0245326030395</v>
      </c>
      <c r="K39" s="30">
        <f>'[1]2019 2,25%t'!L45*0.0527+'[1]2019 2,25%t'!L45</f>
        <v>2062.8140741999996</v>
      </c>
    </row>
    <row r="40" spans="1:11" ht="13.5" thickBot="1">
      <c r="A40" s="51" t="s">
        <v>20</v>
      </c>
      <c r="B40" s="42" t="s">
        <v>28</v>
      </c>
      <c r="C40" s="30">
        <f>'[1]2022 + 2% + 1,5 %'!C30*0.025+'[1]2022 + 2% + 1,5 %'!C30</f>
        <v>1340.4803733304832</v>
      </c>
      <c r="D40" s="30">
        <f>'[1]2022 + 2% + 1,5 %'!D30*0.03+'[1]2022 + 2% + 1,5 %'!D30</f>
        <v>0</v>
      </c>
      <c r="E40" s="30">
        <f t="shared" si="3"/>
        <v>1340.4803733304832</v>
      </c>
      <c r="F40" s="30">
        <v>1045</v>
      </c>
      <c r="G40" s="30">
        <f t="shared" si="4"/>
        <v>1340.4803733304832</v>
      </c>
      <c r="H40" s="30">
        <f t="shared" si="5"/>
        <v>19811.725226626764</v>
      </c>
      <c r="I40" s="30">
        <v>453.81</v>
      </c>
      <c r="J40" s="30">
        <f>'[1]2019 2,25%t'!J46*0.0527+'[1]2019 2,25%t'!J46</f>
        <v>2365.0245326030395</v>
      </c>
      <c r="K40" s="30">
        <f>'[1]2019 2,25%t'!L46*0.0527+'[1]2019 2,25%t'!L46</f>
        <v>2062.8140741999996</v>
      </c>
    </row>
    <row r="41" spans="1:11" ht="13.5" thickBot="1">
      <c r="A41" s="31"/>
      <c r="B41" s="43"/>
      <c r="C41" s="43"/>
      <c r="D41" s="43"/>
      <c r="E41" s="43"/>
      <c r="F41" s="43"/>
      <c r="G41" s="43"/>
      <c r="H41" s="43"/>
      <c r="I41" s="43"/>
      <c r="J41" s="43"/>
      <c r="K41" s="52"/>
    </row>
    <row r="42" spans="1:11" ht="13.5" thickBot="1">
      <c r="A42" s="53"/>
      <c r="B42" s="81" t="s">
        <v>29</v>
      </c>
      <c r="C42" s="82"/>
      <c r="D42" s="83"/>
      <c r="E42" s="54"/>
      <c r="F42" s="54"/>
      <c r="G42" s="54"/>
      <c r="H42" s="54"/>
      <c r="I42" s="54"/>
      <c r="J42" s="54"/>
      <c r="K42" s="52"/>
    </row>
    <row r="43" spans="1:11" ht="13.5" thickBot="1">
      <c r="A43" s="31"/>
      <c r="B43" s="55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27.75" thickBot="1">
      <c r="A44" s="35" t="s">
        <v>54</v>
      </c>
      <c r="B44" s="46" t="s">
        <v>1</v>
      </c>
      <c r="C44" s="46" t="s">
        <v>2</v>
      </c>
      <c r="D44" s="46" t="s">
        <v>3</v>
      </c>
      <c r="E44" s="46" t="s">
        <v>4</v>
      </c>
      <c r="F44" s="46" t="s">
        <v>5</v>
      </c>
      <c r="G44" s="46" t="s">
        <v>6</v>
      </c>
      <c r="H44" s="46" t="s">
        <v>7</v>
      </c>
      <c r="I44" s="46" t="s">
        <v>50</v>
      </c>
      <c r="J44" s="36" t="s">
        <v>55</v>
      </c>
      <c r="K44" s="36" t="s">
        <v>57</v>
      </c>
    </row>
    <row r="45" spans="1:11" ht="13.5" thickBot="1">
      <c r="A45" s="31"/>
      <c r="B45" s="43"/>
      <c r="C45" s="43"/>
      <c r="D45" s="43"/>
      <c r="E45" s="43"/>
      <c r="F45" s="43"/>
      <c r="G45" s="50"/>
      <c r="H45" s="43"/>
      <c r="I45" s="43"/>
      <c r="J45" s="43"/>
      <c r="K45" s="43"/>
    </row>
    <row r="46" spans="1:11" ht="13.5" thickBot="1">
      <c r="A46" s="76" t="s">
        <v>16</v>
      </c>
      <c r="B46" s="37" t="s">
        <v>30</v>
      </c>
      <c r="C46" s="30">
        <f>'[1]2022 + 2% + 1,5 %'!C36*0.025+'[1]2022 + 2% + 1,5 %'!C36</f>
        <v>1556.6055025311944</v>
      </c>
      <c r="D46" s="30">
        <f>'[1]2022 + 2% + 1,5 %'!D36*0.025+'[1]2022 + 2% + 1,5 %'!D36</f>
        <v>231.81372535124999</v>
      </c>
      <c r="E46" s="30">
        <f>C46+D46</f>
        <v>1788.4192278824444</v>
      </c>
      <c r="F46" s="30">
        <v>1045</v>
      </c>
      <c r="G46" s="30">
        <f>C46+D46</f>
        <v>1788.4192278824444</v>
      </c>
      <c r="H46" s="30">
        <f>E46*14+F46</f>
        <v>26082.86919035422</v>
      </c>
      <c r="I46" s="30">
        <v>453.81</v>
      </c>
      <c r="J46" s="30">
        <f>'[1]2019 2,25%t'!J36*0.0527+'[1]2019 2,25%t'!J36</f>
        <v>2365.0245326030395</v>
      </c>
      <c r="K46" s="30">
        <f>'[1]2019 2,25%t'!L36*0.0527+'[1]2019 2,25%t'!L36</f>
        <v>2062.8140741999996</v>
      </c>
    </row>
    <row r="47" spans="1:11" ht="13.5" thickBot="1">
      <c r="A47" s="72"/>
      <c r="B47" s="38" t="s">
        <v>31</v>
      </c>
      <c r="C47" s="30">
        <f>'[1]2022 + 2% + 1,5 %'!C37*0.025+'[1]2022 + 2% + 1,5 %'!C37</f>
        <v>1556.6055025311944</v>
      </c>
      <c r="D47" s="30">
        <f>'[1]2022 + 2% + 1,5 %'!D37*0.025+'[1]2022 + 2% + 1,5 %'!D37</f>
        <v>231.81372535124999</v>
      </c>
      <c r="E47" s="30">
        <f aca="true" t="shared" si="6" ref="E47:E58">C47+D47</f>
        <v>1788.4192278824444</v>
      </c>
      <c r="F47" s="30">
        <v>1045</v>
      </c>
      <c r="G47" s="30">
        <f aca="true" t="shared" si="7" ref="G47:G58">C47+D47</f>
        <v>1788.4192278824444</v>
      </c>
      <c r="H47" s="30">
        <f aca="true" t="shared" si="8" ref="H47:H58">E47*14+F47</f>
        <v>26082.86919035422</v>
      </c>
      <c r="I47" s="30">
        <v>453.81</v>
      </c>
      <c r="J47" s="30">
        <f>'[1]2019 2,25%t'!J37*0.0527+'[1]2019 2,25%t'!J37</f>
        <v>2365.0245326030395</v>
      </c>
      <c r="K47" s="30">
        <f>'[1]2019 2,25%t'!L37*0.0527+'[1]2019 2,25%t'!L37</f>
        <v>2062.8140741999996</v>
      </c>
    </row>
    <row r="48" spans="1:11" ht="13.5" thickBot="1">
      <c r="A48" s="77"/>
      <c r="B48" s="38" t="s">
        <v>32</v>
      </c>
      <c r="C48" s="30">
        <f>'[1]2022 + 2% + 1,5 %'!C38*0.025+'[1]2022 + 2% + 1,5 %'!C38</f>
        <v>1556.6055025311944</v>
      </c>
      <c r="D48" s="30">
        <f>'[1]2022 + 2% + 1,5 %'!D38*0.025+'[1]2022 + 2% + 1,5 %'!D38</f>
        <v>0</v>
      </c>
      <c r="E48" s="30">
        <f t="shared" si="6"/>
        <v>1556.6055025311944</v>
      </c>
      <c r="F48" s="30">
        <v>1045</v>
      </c>
      <c r="G48" s="30">
        <f t="shared" si="7"/>
        <v>1556.6055025311944</v>
      </c>
      <c r="H48" s="30">
        <f t="shared" si="8"/>
        <v>22837.47703543672</v>
      </c>
      <c r="I48" s="30">
        <v>453.81</v>
      </c>
      <c r="J48" s="30">
        <f>'[1]2019 2,25%t'!J38*0.0527+'[1]2019 2,25%t'!J38</f>
        <v>2365.0245326030395</v>
      </c>
      <c r="K48" s="30">
        <f>'[1]2019 2,25%t'!L38*0.0527+'[1]2019 2,25%t'!L38</f>
        <v>2062.8140741999996</v>
      </c>
    </row>
    <row r="49" spans="1:11" ht="13.5" thickBot="1">
      <c r="A49" s="78" t="s">
        <v>20</v>
      </c>
      <c r="B49" s="39" t="s">
        <v>33</v>
      </c>
      <c r="C49" s="30">
        <f>'[1]2022 + 2% + 1,5 %'!C39*0.025+'[1]2022 + 2% + 1,5 %'!C39</f>
        <v>1340.4803733304832</v>
      </c>
      <c r="D49" s="30">
        <f>'[1]2022 + 2% + 1,5 %'!D39*0.025+'[1]2022 + 2% + 1,5 %'!D39</f>
        <v>0</v>
      </c>
      <c r="E49" s="30">
        <f t="shared" si="6"/>
        <v>1340.4803733304832</v>
      </c>
      <c r="F49" s="30">
        <v>1045</v>
      </c>
      <c r="G49" s="30">
        <f t="shared" si="7"/>
        <v>1340.4803733304832</v>
      </c>
      <c r="H49" s="30">
        <f t="shared" si="8"/>
        <v>19811.725226626764</v>
      </c>
      <c r="I49" s="30">
        <v>453.81</v>
      </c>
      <c r="J49" s="30">
        <f>'[1]2019 2,25%t'!J39*0.0527+'[1]2019 2,25%t'!J39</f>
        <v>2365.0245326030395</v>
      </c>
      <c r="K49" s="30">
        <f>'[1]2019 2,25%t'!L39*0.0527+'[1]2019 2,25%t'!L39</f>
        <v>2062.8140741999996</v>
      </c>
    </row>
    <row r="50" spans="1:11" ht="13.5" thickBot="1">
      <c r="A50" s="79"/>
      <c r="B50" s="39" t="s">
        <v>34</v>
      </c>
      <c r="C50" s="30">
        <f>'[1]2022 + 2% + 1,5 %'!C40*0.025+'[1]2022 + 2% + 1,5 %'!C40</f>
        <v>1340.4803733304832</v>
      </c>
      <c r="D50" s="30">
        <f>'[1]2022 + 2% + 1,5 %'!D40*0.025+'[1]2022 + 2% + 1,5 %'!D40</f>
        <v>0</v>
      </c>
      <c r="E50" s="30">
        <f t="shared" si="6"/>
        <v>1340.4803733304832</v>
      </c>
      <c r="F50" s="30">
        <v>1045</v>
      </c>
      <c r="G50" s="30">
        <f t="shared" si="7"/>
        <v>1340.4803733304832</v>
      </c>
      <c r="H50" s="30">
        <f t="shared" si="8"/>
        <v>19811.725226626764</v>
      </c>
      <c r="I50" s="30">
        <v>453.81</v>
      </c>
      <c r="J50" s="30">
        <f>'[1]2019 2,25%t'!J40*0.0527+'[1]2019 2,25%t'!J40</f>
        <v>2365.0245326030395</v>
      </c>
      <c r="K50" s="30">
        <f>'[1]2019 2,25%t'!L40*0.0527+'[1]2019 2,25%t'!L40</f>
        <v>2062.8140741999996</v>
      </c>
    </row>
    <row r="51" spans="1:11" ht="13.5" thickBot="1">
      <c r="A51" s="79"/>
      <c r="B51" s="39" t="s">
        <v>35</v>
      </c>
      <c r="C51" s="30">
        <f>'[1]2022 + 2% + 1,5 %'!C41*0.025+'[1]2022 + 2% + 1,5 %'!C41</f>
        <v>1340.4803733304832</v>
      </c>
      <c r="D51" s="30">
        <f>'[1]2022 + 2% + 1,5 %'!D41*0.025+'[1]2022 + 2% + 1,5 %'!D41</f>
        <v>0</v>
      </c>
      <c r="E51" s="30">
        <f t="shared" si="6"/>
        <v>1340.4803733304832</v>
      </c>
      <c r="F51" s="30">
        <v>1045</v>
      </c>
      <c r="G51" s="30">
        <f t="shared" si="7"/>
        <v>1340.4803733304832</v>
      </c>
      <c r="H51" s="30">
        <f t="shared" si="8"/>
        <v>19811.725226626764</v>
      </c>
      <c r="I51" s="30">
        <v>453.81</v>
      </c>
      <c r="J51" s="30">
        <f>'[1]2019 2,25%t'!J41*0.0527+'[1]2019 2,25%t'!J41</f>
        <v>2365.0245326030395</v>
      </c>
      <c r="K51" s="30">
        <f>'[1]2019 2,25%t'!L41*0.0527+'[1]2019 2,25%t'!L41</f>
        <v>2062.8140741999996</v>
      </c>
    </row>
    <row r="52" spans="1:11" ht="13.5" thickBot="1">
      <c r="A52" s="79"/>
      <c r="B52" s="39" t="s">
        <v>36</v>
      </c>
      <c r="C52" s="30">
        <f>'[1]2022 + 2% + 1,5 %'!C42*0.025+'[1]2022 + 2% + 1,5 %'!C42</f>
        <v>1340.4803733304832</v>
      </c>
      <c r="D52" s="30">
        <f>'[1]2022 + 2% + 1,5 %'!D42*0.025+'[1]2022 + 2% + 1,5 %'!D42</f>
        <v>0</v>
      </c>
      <c r="E52" s="30">
        <f t="shared" si="6"/>
        <v>1340.4803733304832</v>
      </c>
      <c r="F52" s="30">
        <v>1045</v>
      </c>
      <c r="G52" s="30">
        <f t="shared" si="7"/>
        <v>1340.4803733304832</v>
      </c>
      <c r="H52" s="30">
        <f t="shared" si="8"/>
        <v>19811.725226626764</v>
      </c>
      <c r="I52" s="30">
        <v>453.81</v>
      </c>
      <c r="J52" s="30">
        <f>'[1]2019 2,25%t'!J42*0.0527+'[1]2019 2,25%t'!J42</f>
        <v>2365.0245326030395</v>
      </c>
      <c r="K52" s="30">
        <f>'[1]2019 2,25%t'!L42*0.0527+'[1]2019 2,25%t'!L42</f>
        <v>2062.8140741999996</v>
      </c>
    </row>
    <row r="53" spans="1:11" ht="13.5" thickBot="1">
      <c r="A53" s="80"/>
      <c r="B53" s="39" t="s">
        <v>37</v>
      </c>
      <c r="C53" s="30">
        <f>'[1]2022 + 2% + 1,5 %'!C43*0.025+'[1]2022 + 2% + 1,5 %'!C43</f>
        <v>1340.4803733304832</v>
      </c>
      <c r="D53" s="30">
        <f>'[1]2022 + 2% + 1,5 %'!D43*0.025+'[1]2022 + 2% + 1,5 %'!D43</f>
        <v>0</v>
      </c>
      <c r="E53" s="30">
        <f t="shared" si="6"/>
        <v>1340.4803733304832</v>
      </c>
      <c r="F53" s="30">
        <v>1045</v>
      </c>
      <c r="G53" s="30">
        <f t="shared" si="7"/>
        <v>1340.4803733304832</v>
      </c>
      <c r="H53" s="30">
        <f t="shared" si="8"/>
        <v>19811.725226626764</v>
      </c>
      <c r="I53" s="30">
        <v>453.81</v>
      </c>
      <c r="J53" s="30">
        <f>'[1]2019 2,25%t'!J43*0.0527+'[1]2019 2,25%t'!J43</f>
        <v>2365.0245326030395</v>
      </c>
      <c r="K53" s="30">
        <f>'[1]2019 2,25%t'!L43*0.0527+'[1]2019 2,25%t'!L43</f>
        <v>2062.8140741999996</v>
      </c>
    </row>
    <row r="54" spans="1:11" ht="13.5" thickBot="1">
      <c r="A54" s="71" t="s">
        <v>38</v>
      </c>
      <c r="B54" s="38" t="s">
        <v>39</v>
      </c>
      <c r="C54" s="30">
        <f>'[1]2022 + 2% + 1,5 %'!C44*0.025+'[1]2022 + 2% + 1,5 %'!C44</f>
        <v>1190.0151701874136</v>
      </c>
      <c r="D54" s="30">
        <f>'[1]2022 + 2% + 1,5 %'!D44*0.025+'[1]2022 + 2% + 1,5 %'!D44</f>
        <v>0</v>
      </c>
      <c r="E54" s="30">
        <f t="shared" si="6"/>
        <v>1190.0151701874136</v>
      </c>
      <c r="F54" s="30">
        <v>1045</v>
      </c>
      <c r="G54" s="30">
        <f t="shared" si="7"/>
        <v>1190.0151701874136</v>
      </c>
      <c r="H54" s="30">
        <f t="shared" si="8"/>
        <v>17705.21238262379</v>
      </c>
      <c r="I54" s="30">
        <v>453.81</v>
      </c>
      <c r="J54" s="30">
        <f>'[1]2019 2,25%t'!J44*0.0527+'[1]2019 2,25%t'!J44</f>
        <v>2365.0245326030395</v>
      </c>
      <c r="K54" s="30">
        <f>'[1]2019 2,25%t'!L44*0.0527+'[1]2019 2,25%t'!L44</f>
        <v>2062.8140741999996</v>
      </c>
    </row>
    <row r="55" spans="1:11" ht="13.5" thickBot="1">
      <c r="A55" s="72"/>
      <c r="B55" s="38" t="s">
        <v>40</v>
      </c>
      <c r="C55" s="30">
        <f>'[1]2022 + 2% + 1,5 %'!C45*0.025+'[1]2022 + 2% + 1,5 %'!C45</f>
        <v>1190.0151701874136</v>
      </c>
      <c r="D55" s="30">
        <f>'[1]2022 + 2% + 1,5 %'!D45*0.025+'[1]2022 + 2% + 1,5 %'!D45</f>
        <v>0</v>
      </c>
      <c r="E55" s="30">
        <f t="shared" si="6"/>
        <v>1190.0151701874136</v>
      </c>
      <c r="F55" s="30">
        <v>1045</v>
      </c>
      <c r="G55" s="30">
        <f t="shared" si="7"/>
        <v>1190.0151701874136</v>
      </c>
      <c r="H55" s="30">
        <f t="shared" si="8"/>
        <v>17705.21238262379</v>
      </c>
      <c r="I55" s="30">
        <v>453.81</v>
      </c>
      <c r="J55" s="30">
        <f>'[1]2019 2,25%t'!J45*0.0527+'[1]2019 2,25%t'!J45</f>
        <v>2365.0245326030395</v>
      </c>
      <c r="K55" s="30">
        <f>'[1]2019 2,25%t'!L45*0.0527+'[1]2019 2,25%t'!L45</f>
        <v>2062.8140741999996</v>
      </c>
    </row>
    <row r="56" spans="1:11" ht="13.5" thickBot="1">
      <c r="A56" s="72"/>
      <c r="B56" s="38" t="s">
        <v>41</v>
      </c>
      <c r="C56" s="30">
        <f>'[1]2022 + 2% + 1,5 %'!C46*0.025+'[1]2022 + 2% + 1,5 %'!C46</f>
        <v>1190.0151701874136</v>
      </c>
      <c r="D56" s="30">
        <f>'[1]2022 + 2% + 1,5 %'!D46*0.025+'[1]2022 + 2% + 1,5 %'!D46</f>
        <v>0</v>
      </c>
      <c r="E56" s="30">
        <f t="shared" si="6"/>
        <v>1190.0151701874136</v>
      </c>
      <c r="F56" s="30">
        <v>1045</v>
      </c>
      <c r="G56" s="30">
        <f t="shared" si="7"/>
        <v>1190.0151701874136</v>
      </c>
      <c r="H56" s="30">
        <f t="shared" si="8"/>
        <v>17705.21238262379</v>
      </c>
      <c r="I56" s="30">
        <v>453.81</v>
      </c>
      <c r="J56" s="30">
        <f>'[1]2019 2,25%t'!J46*0.0527+'[1]2019 2,25%t'!J46</f>
        <v>2365.0245326030395</v>
      </c>
      <c r="K56" s="30">
        <f>'[1]2019 2,25%t'!L46*0.0527+'[1]2019 2,25%t'!L46</f>
        <v>2062.8140741999996</v>
      </c>
    </row>
    <row r="57" spans="1:11" ht="13.5" thickBot="1">
      <c r="A57" s="72"/>
      <c r="B57" s="38" t="s">
        <v>42</v>
      </c>
      <c r="C57" s="30">
        <f>'[1]2022 + 2% + 1,5 %'!C47*0.025+'[1]2022 + 2% + 1,5 %'!C47</f>
        <v>1190.0151701874136</v>
      </c>
      <c r="D57" s="30">
        <f>'[1]2022 + 2% + 1,5 %'!D47*0.025+'[1]2022 + 2% + 1,5 %'!D47</f>
        <v>0</v>
      </c>
      <c r="E57" s="30">
        <f t="shared" si="6"/>
        <v>1190.0151701874136</v>
      </c>
      <c r="F57" s="30">
        <v>1045</v>
      </c>
      <c r="G57" s="30">
        <f t="shared" si="7"/>
        <v>1190.0151701874136</v>
      </c>
      <c r="H57" s="30">
        <f t="shared" si="8"/>
        <v>17705.21238262379</v>
      </c>
      <c r="I57" s="30">
        <v>453.81</v>
      </c>
      <c r="J57" s="30">
        <f>'[1]2019 2,25%t'!J47*0.0527+'[1]2019 2,25%t'!J47</f>
        <v>2365.0245326030395</v>
      </c>
      <c r="K57" s="30">
        <f>'[1]2019 2,25%t'!L47*0.0527+'[1]2019 2,25%t'!L47</f>
        <v>2062.8140741999996</v>
      </c>
    </row>
    <row r="58" spans="1:11" ht="13.5" thickBot="1">
      <c r="A58" s="73"/>
      <c r="B58" s="56" t="s">
        <v>43</v>
      </c>
      <c r="C58" s="30">
        <f>'[1]2022 + 2% + 1,5 %'!C48*0.025+'[1]2022 + 2% + 1,5 %'!C48</f>
        <v>1190.0151701874136</v>
      </c>
      <c r="D58" s="30">
        <f>'[1]2022 + 2% + 1,5 %'!D48*0.025+'[1]2022 + 2% + 1,5 %'!D48</f>
        <v>0</v>
      </c>
      <c r="E58" s="30">
        <f t="shared" si="6"/>
        <v>1190.0151701874136</v>
      </c>
      <c r="F58" s="30">
        <v>1045</v>
      </c>
      <c r="G58" s="30">
        <f t="shared" si="7"/>
        <v>1190.0151701874136</v>
      </c>
      <c r="H58" s="30">
        <f t="shared" si="8"/>
        <v>17705.21238262379</v>
      </c>
      <c r="I58" s="30">
        <v>453.81</v>
      </c>
      <c r="J58" s="30">
        <f>'[1]2019 2,25%t'!J48*0.0527+'[1]2019 2,25%t'!J48</f>
        <v>2365.0245326030395</v>
      </c>
      <c r="K58" s="30">
        <f>'[1]2019 2,25%t'!L48*0.0527+'[1]2019 2,25%t'!L48</f>
        <v>2062.8140741999996</v>
      </c>
    </row>
    <row r="59" spans="1:11" ht="12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3.5" thickBot="1">
      <c r="A60" s="31"/>
      <c r="B60" s="32" t="s">
        <v>44</v>
      </c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3.5" thickBot="1">
      <c r="A61" s="31"/>
      <c r="B61" s="74" t="s">
        <v>58</v>
      </c>
      <c r="C61" s="74"/>
      <c r="D61" s="75"/>
      <c r="E61" s="30">
        <v>3911.4</v>
      </c>
      <c r="F61" s="57"/>
      <c r="G61" s="32"/>
      <c r="H61" s="32"/>
      <c r="I61" s="32"/>
      <c r="J61" s="32"/>
      <c r="K61" s="32"/>
    </row>
    <row r="62" spans="1:11" ht="12.75">
      <c r="A62" s="31"/>
      <c r="B62" s="32" t="s">
        <v>45</v>
      </c>
      <c r="C62" s="32"/>
      <c r="D62" s="32"/>
      <c r="E62" s="30">
        <v>2264.64</v>
      </c>
      <c r="F62" s="32"/>
      <c r="G62" s="32"/>
      <c r="H62" s="32"/>
      <c r="I62" s="32"/>
      <c r="J62" s="32"/>
      <c r="K62" s="32"/>
    </row>
  </sheetData>
  <sheetProtection/>
  <mergeCells count="14">
    <mergeCell ref="C2:J5"/>
    <mergeCell ref="C6:J7"/>
    <mergeCell ref="A16:A18"/>
    <mergeCell ref="A19:A21"/>
    <mergeCell ref="A22:A24"/>
    <mergeCell ref="A25:A26"/>
    <mergeCell ref="A54:A58"/>
    <mergeCell ref="B61:D61"/>
    <mergeCell ref="A32:A34"/>
    <mergeCell ref="A35:A37"/>
    <mergeCell ref="A38:A39"/>
    <mergeCell ref="B42:D42"/>
    <mergeCell ref="A46:A48"/>
    <mergeCell ref="A49:A5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Tania Medina Pérez</cp:lastModifiedBy>
  <cp:lastPrinted>2019-06-18T07:32:21Z</cp:lastPrinted>
  <dcterms:created xsi:type="dcterms:W3CDTF">2004-05-28T12:05:05Z</dcterms:created>
  <dcterms:modified xsi:type="dcterms:W3CDTF">2023-10-23T12:43:52Z</dcterms:modified>
  <cp:category/>
  <cp:version/>
  <cp:contentType/>
  <cp:contentStatus/>
</cp:coreProperties>
</file>